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Z:\Teammitglieder\Müller\15 HORIZON EUROPE HEU\Timesheets ab 2022\"/>
    </mc:Choice>
  </mc:AlternateContent>
  <xr:revisionPtr revIDLastSave="0" documentId="13_ncr:1_{525D9799-5BA6-4FC3-BA54-EBB78848EB68}" xr6:coauthVersionLast="36" xr6:coauthVersionMax="36" xr10:uidLastSave="{00000000-0000-0000-0000-000000000000}"/>
  <workbookProtection workbookAlgorithmName="SHA-512" workbookHashValue="TItt3iPwKUzYEdUI9VWv2vLeCUt/JevPfZF79gbA09M+0ubttSg16O5sGuQ5xfYN8UzLQVEwXY2fPO/rRC2scQ==" workbookSaltValue="ejDwTcqtZNRndGXpWDauNw==" workbookSpinCount="100000" lockStructure="1"/>
  <bookViews>
    <workbookView xWindow="0" yWindow="0" windowWidth="23040" windowHeight="9684" xr2:uid="{00000000-000D-0000-FFFF-FFFF00000000}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  <sheet name="Instructions" sheetId="18" r:id="rId14"/>
  </sheets>
  <definedNames>
    <definedName name="_xlnm.Print_Area" localSheetId="11">December!$A$1:$AO$42</definedName>
    <definedName name="_xlnm.Print_Area" localSheetId="6">July!$A$1:$AO$42</definedName>
    <definedName name="_xlnm.Print_Area" localSheetId="10">November!$A$1:$AO$42</definedName>
    <definedName name="_xlnm.Print_Area" localSheetId="9">October!$A$1:$AO$42</definedName>
    <definedName name="_xlnm.Print_Area" localSheetId="8">September!$A$1:$AO$42</definedName>
    <definedName name="_xlnm.Print_Area" localSheetId="12">Summary!$A$1:$P$27</definedName>
    <definedName name="Year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4" l="1"/>
  <c r="F26" i="14" s="1"/>
  <c r="E23" i="14"/>
  <c r="E26" i="14" s="1"/>
  <c r="F23" i="12"/>
  <c r="F26" i="12" s="1"/>
  <c r="F26" i="10"/>
  <c r="F23" i="10"/>
  <c r="E23" i="10"/>
  <c r="E26" i="10" s="1"/>
  <c r="H9" i="8"/>
  <c r="I9" i="8" s="1"/>
  <c r="J9" i="8" s="1"/>
  <c r="K9" i="8" s="1"/>
  <c r="L9" i="8" s="1"/>
  <c r="M9" i="8" s="1"/>
  <c r="N9" i="8" s="1"/>
  <c r="O9" i="8" s="1"/>
  <c r="P9" i="8" s="1"/>
  <c r="Q9" i="8" s="1"/>
  <c r="R9" i="8" s="1"/>
  <c r="S9" i="8" s="1"/>
  <c r="T9" i="8" s="1"/>
  <c r="U9" i="8" s="1"/>
  <c r="V9" i="8" s="1"/>
  <c r="W9" i="8" s="1"/>
  <c r="X9" i="8" s="1"/>
  <c r="Y9" i="8" s="1"/>
  <c r="Z9" i="8" s="1"/>
  <c r="AA9" i="8" s="1"/>
  <c r="AB9" i="8" s="1"/>
  <c r="AC9" i="8" s="1"/>
  <c r="AD9" i="8" s="1"/>
  <c r="AE9" i="8" s="1"/>
  <c r="AF9" i="8" s="1"/>
  <c r="F9" i="8"/>
  <c r="F8" i="8"/>
  <c r="AM23" i="7"/>
  <c r="AM26" i="7" s="1"/>
  <c r="AM23" i="4"/>
  <c r="AM26" i="4" s="1"/>
  <c r="AJ23" i="3"/>
  <c r="AJ26" i="3" s="1"/>
  <c r="F23" i="6" l="1"/>
  <c r="F26" i="6" s="1"/>
  <c r="H5" i="17"/>
  <c r="AM26" i="5"/>
  <c r="AM23" i="5"/>
  <c r="AL23" i="8"/>
  <c r="AL26" i="8" s="1"/>
  <c r="AN26" i="8" s="1"/>
  <c r="V3" i="14"/>
  <c r="V3" i="13"/>
  <c r="V3" i="12"/>
  <c r="V3" i="10"/>
  <c r="V3" i="9"/>
  <c r="U3" i="7"/>
  <c r="V3" i="8"/>
  <c r="V3" i="6"/>
  <c r="V3" i="5"/>
  <c r="V3" i="4"/>
  <c r="V3" i="3"/>
  <c r="V28" i="14"/>
  <c r="V28" i="13"/>
  <c r="V28" i="12"/>
  <c r="V28" i="10"/>
  <c r="V28" i="9"/>
  <c r="V28" i="8"/>
  <c r="V28" i="7"/>
  <c r="V28" i="6"/>
  <c r="V28" i="5"/>
  <c r="C28" i="5"/>
  <c r="V28" i="4"/>
  <c r="V28" i="3"/>
  <c r="C28" i="3"/>
  <c r="C28" i="14"/>
  <c r="C28" i="13"/>
  <c r="C28" i="12"/>
  <c r="C28" i="10"/>
  <c r="C28" i="9"/>
  <c r="J23" i="9"/>
  <c r="C28" i="8"/>
  <c r="C28" i="7"/>
  <c r="C28" i="6"/>
  <c r="C28" i="4"/>
  <c r="B13" i="3"/>
  <c r="B23" i="17"/>
  <c r="B22" i="17"/>
  <c r="B21" i="17"/>
  <c r="B20" i="17"/>
  <c r="B19" i="17"/>
  <c r="B18" i="17"/>
  <c r="B17" i="17"/>
  <c r="B16" i="17"/>
  <c r="B15" i="17"/>
  <c r="B14" i="17"/>
  <c r="C3" i="17"/>
  <c r="J18" i="17"/>
  <c r="AN26" i="14"/>
  <c r="AN25" i="14"/>
  <c r="AN24" i="14"/>
  <c r="AO24" i="14" s="1"/>
  <c r="O25" i="17" s="1"/>
  <c r="AN23" i="14"/>
  <c r="AN22" i="14"/>
  <c r="AN21" i="14"/>
  <c r="AN20" i="14"/>
  <c r="AO20" i="14" s="1"/>
  <c r="O21" i="17" s="1"/>
  <c r="AN19" i="14"/>
  <c r="AN18" i="14"/>
  <c r="AN17" i="14"/>
  <c r="AN16" i="14"/>
  <c r="AO16" i="14" s="1"/>
  <c r="O17" i="17" s="1"/>
  <c r="AN15" i="14"/>
  <c r="AN14" i="14"/>
  <c r="AN13" i="14"/>
  <c r="AN26" i="13"/>
  <c r="AN25" i="13"/>
  <c r="AO25" i="13" s="1"/>
  <c r="N26" i="17" s="1"/>
  <c r="AN24" i="13"/>
  <c r="AO24" i="13" s="1"/>
  <c r="N25" i="17" s="1"/>
  <c r="AN23" i="13"/>
  <c r="AN22" i="13"/>
  <c r="AN21" i="13"/>
  <c r="AO21" i="13" s="1"/>
  <c r="N22" i="17" s="1"/>
  <c r="AN20" i="13"/>
  <c r="AO20" i="13" s="1"/>
  <c r="N21" i="17" s="1"/>
  <c r="AN19" i="13"/>
  <c r="AN18" i="13"/>
  <c r="AN17" i="13"/>
  <c r="AO17" i="13" s="1"/>
  <c r="N18" i="17" s="1"/>
  <c r="AN16" i="13"/>
  <c r="AO16" i="13" s="1"/>
  <c r="N17" i="17" s="1"/>
  <c r="AN15" i="13"/>
  <c r="AN14" i="13"/>
  <c r="AN13" i="13"/>
  <c r="AO13" i="13" s="1"/>
  <c r="N14" i="17" s="1"/>
  <c r="AN25" i="12"/>
  <c r="AO25" i="12" s="1"/>
  <c r="M26" i="17" s="1"/>
  <c r="AN24" i="12"/>
  <c r="AO24" i="12" s="1"/>
  <c r="M25" i="17" s="1"/>
  <c r="AN22" i="12"/>
  <c r="AO22" i="12" s="1"/>
  <c r="M23" i="17" s="1"/>
  <c r="AN21" i="12"/>
  <c r="AO21" i="12" s="1"/>
  <c r="M22" i="17" s="1"/>
  <c r="AN20" i="12"/>
  <c r="AO20" i="12" s="1"/>
  <c r="M21" i="17" s="1"/>
  <c r="AN19" i="12"/>
  <c r="AO19" i="12" s="1"/>
  <c r="M20" i="17" s="1"/>
  <c r="AN18" i="12"/>
  <c r="AO18" i="12" s="1"/>
  <c r="M19" i="17" s="1"/>
  <c r="AN17" i="12"/>
  <c r="AO17" i="12" s="1"/>
  <c r="M18" i="17" s="1"/>
  <c r="AN16" i="12"/>
  <c r="AO16" i="12" s="1"/>
  <c r="M17" i="17" s="1"/>
  <c r="AN15" i="12"/>
  <c r="AO15" i="12" s="1"/>
  <c r="M16" i="17" s="1"/>
  <c r="AN14" i="12"/>
  <c r="AO14" i="12" s="1"/>
  <c r="M15" i="17" s="1"/>
  <c r="AN13" i="12"/>
  <c r="AO13" i="12" s="1"/>
  <c r="M14" i="17" s="1"/>
  <c r="AN25" i="10"/>
  <c r="AN24" i="10"/>
  <c r="AN22" i="10"/>
  <c r="AN21" i="10"/>
  <c r="AN20" i="10"/>
  <c r="AN19" i="10"/>
  <c r="AN18" i="10"/>
  <c r="AN17" i="10"/>
  <c r="AN16" i="10"/>
  <c r="AN15" i="10"/>
  <c r="AN14" i="10"/>
  <c r="AN13" i="10"/>
  <c r="AN25" i="9"/>
  <c r="AN22" i="9"/>
  <c r="AN21" i="9"/>
  <c r="AN20" i="9"/>
  <c r="AN19" i="9"/>
  <c r="AN18" i="9"/>
  <c r="AN17" i="9"/>
  <c r="AN16" i="9"/>
  <c r="AN15" i="9"/>
  <c r="AN14" i="9"/>
  <c r="AN13" i="9"/>
  <c r="AN25" i="8"/>
  <c r="AN24" i="8"/>
  <c r="AN22" i="8"/>
  <c r="AN21" i="8"/>
  <c r="AN20" i="8"/>
  <c r="AN19" i="8"/>
  <c r="AN18" i="8"/>
  <c r="AN17" i="8"/>
  <c r="AN16" i="8"/>
  <c r="AN15" i="8"/>
  <c r="AN14" i="8"/>
  <c r="AN13" i="8"/>
  <c r="E9" i="8"/>
  <c r="AM23" i="8"/>
  <c r="AM26" i="8" s="1"/>
  <c r="AK23" i="8"/>
  <c r="AK26" i="8" s="1"/>
  <c r="AJ23" i="8"/>
  <c r="AJ26" i="8" s="1"/>
  <c r="AI23" i="8"/>
  <c r="AI26" i="8" s="1"/>
  <c r="AH23" i="8"/>
  <c r="AH26" i="8" s="1"/>
  <c r="AG23" i="8"/>
  <c r="AG26" i="8" s="1"/>
  <c r="AF23" i="8"/>
  <c r="AF26" i="8" s="1"/>
  <c r="AE23" i="8"/>
  <c r="AE26" i="8" s="1"/>
  <c r="AD23" i="8"/>
  <c r="AD26" i="8" s="1"/>
  <c r="AC23" i="8"/>
  <c r="AC26" i="8" s="1"/>
  <c r="AB23" i="8"/>
  <c r="AB26" i="8" s="1"/>
  <c r="AA23" i="8"/>
  <c r="AA26" i="8" s="1"/>
  <c r="Z23" i="8"/>
  <c r="Z26" i="8" s="1"/>
  <c r="Y23" i="8"/>
  <c r="Y26" i="8" s="1"/>
  <c r="X23" i="8"/>
  <c r="X26" i="8" s="1"/>
  <c r="W23" i="8"/>
  <c r="W26" i="8" s="1"/>
  <c r="V23" i="8"/>
  <c r="V26" i="8" s="1"/>
  <c r="U23" i="8"/>
  <c r="U26" i="8" s="1"/>
  <c r="T23" i="8"/>
  <c r="T26" i="8" s="1"/>
  <c r="S23" i="8"/>
  <c r="S26" i="8" s="1"/>
  <c r="R23" i="8"/>
  <c r="R26" i="8" s="1"/>
  <c r="Q23" i="8"/>
  <c r="Q26" i="8" s="1"/>
  <c r="P23" i="8"/>
  <c r="P26" i="8" s="1"/>
  <c r="O23" i="8"/>
  <c r="O26" i="8" s="1"/>
  <c r="N23" i="8"/>
  <c r="N26" i="8" s="1"/>
  <c r="M23" i="8"/>
  <c r="M26" i="8" s="1"/>
  <c r="L23" i="8"/>
  <c r="L26" i="8" s="1"/>
  <c r="K23" i="8"/>
  <c r="K26" i="8" s="1"/>
  <c r="J23" i="8"/>
  <c r="J26" i="8" s="1"/>
  <c r="I23" i="8"/>
  <c r="I26" i="8" s="1"/>
  <c r="H23" i="8"/>
  <c r="H26" i="8" s="1"/>
  <c r="G23" i="8"/>
  <c r="G26" i="8" s="1"/>
  <c r="F23" i="8"/>
  <c r="F26" i="8" s="1"/>
  <c r="E23" i="8"/>
  <c r="E26" i="8" s="1"/>
  <c r="D23" i="8"/>
  <c r="D26" i="8" s="1"/>
  <c r="AJ26" i="6"/>
  <c r="AI26" i="6"/>
  <c r="AG26" i="6"/>
  <c r="AF26" i="6"/>
  <c r="AE26" i="6"/>
  <c r="AC26" i="6"/>
  <c r="AB26" i="6"/>
  <c r="AA26" i="6"/>
  <c r="Y26" i="6"/>
  <c r="X26" i="6"/>
  <c r="W26" i="6"/>
  <c r="U26" i="6"/>
  <c r="T26" i="6"/>
  <c r="S26" i="6"/>
  <c r="Q26" i="6"/>
  <c r="P26" i="6"/>
  <c r="O26" i="6"/>
  <c r="M26" i="6"/>
  <c r="L26" i="6"/>
  <c r="K26" i="6"/>
  <c r="I26" i="6"/>
  <c r="H26" i="6"/>
  <c r="G26" i="6"/>
  <c r="E26" i="6"/>
  <c r="D26" i="6"/>
  <c r="AL23" i="6"/>
  <c r="AL26" i="6" s="1"/>
  <c r="AK23" i="6"/>
  <c r="AK26" i="6" s="1"/>
  <c r="AJ23" i="6"/>
  <c r="AI23" i="6"/>
  <c r="AH23" i="6"/>
  <c r="AH26" i="6" s="1"/>
  <c r="AG23" i="6"/>
  <c r="AF23" i="6"/>
  <c r="AE23" i="6"/>
  <c r="AD23" i="6"/>
  <c r="AD26" i="6" s="1"/>
  <c r="AC23" i="6"/>
  <c r="AB23" i="6"/>
  <c r="AA23" i="6"/>
  <c r="Z23" i="6"/>
  <c r="Z26" i="6" s="1"/>
  <c r="Y23" i="6"/>
  <c r="X23" i="6"/>
  <c r="W23" i="6"/>
  <c r="V23" i="6"/>
  <c r="V26" i="6" s="1"/>
  <c r="U23" i="6"/>
  <c r="T23" i="6"/>
  <c r="S23" i="6"/>
  <c r="R23" i="6"/>
  <c r="R26" i="6" s="1"/>
  <c r="Q23" i="6"/>
  <c r="P23" i="6"/>
  <c r="O23" i="6"/>
  <c r="N23" i="6"/>
  <c r="N26" i="6" s="1"/>
  <c r="M23" i="6"/>
  <c r="L23" i="6"/>
  <c r="K23" i="6"/>
  <c r="J23" i="6"/>
  <c r="J26" i="6" s="1"/>
  <c r="I23" i="6"/>
  <c r="H23" i="6"/>
  <c r="G23" i="6"/>
  <c r="E23" i="6"/>
  <c r="D23" i="6"/>
  <c r="AO21" i="7"/>
  <c r="I22" i="17" s="1"/>
  <c r="AO17" i="7"/>
  <c r="I18" i="17" s="1"/>
  <c r="AO16" i="7"/>
  <c r="I17" i="17" s="1"/>
  <c r="AO13" i="7"/>
  <c r="I14" i="17" s="1"/>
  <c r="AN25" i="7"/>
  <c r="AO25" i="7" s="1"/>
  <c r="I26" i="17" s="1"/>
  <c r="AN24" i="7"/>
  <c r="AO24" i="7" s="1"/>
  <c r="I25" i="17" s="1"/>
  <c r="AN22" i="7"/>
  <c r="AN21" i="7"/>
  <c r="AN20" i="7"/>
  <c r="AO20" i="7" s="1"/>
  <c r="I21" i="17" s="1"/>
  <c r="AN19" i="7"/>
  <c r="AN18" i="7"/>
  <c r="AN17" i="7"/>
  <c r="AN16" i="7"/>
  <c r="AN15" i="7"/>
  <c r="AN14" i="7"/>
  <c r="AN13" i="7"/>
  <c r="AN25" i="6"/>
  <c r="AN24" i="6"/>
  <c r="AN22" i="6"/>
  <c r="AN21" i="6"/>
  <c r="AN20" i="6"/>
  <c r="AN19" i="6"/>
  <c r="AN18" i="6"/>
  <c r="AN17" i="6"/>
  <c r="AN16" i="6"/>
  <c r="AN15" i="6"/>
  <c r="AN14" i="6"/>
  <c r="AN13" i="6"/>
  <c r="B22" i="14"/>
  <c r="B21" i="14"/>
  <c r="B20" i="14"/>
  <c r="B19" i="14"/>
  <c r="B18" i="14"/>
  <c r="B17" i="14"/>
  <c r="B16" i="14"/>
  <c r="B15" i="14"/>
  <c r="B14" i="14"/>
  <c r="B13" i="14"/>
  <c r="B22" i="13"/>
  <c r="B21" i="13"/>
  <c r="B20" i="13"/>
  <c r="B19" i="13"/>
  <c r="B18" i="13"/>
  <c r="B17" i="13"/>
  <c r="B16" i="13"/>
  <c r="B15" i="13"/>
  <c r="B14" i="13"/>
  <c r="B13" i="13"/>
  <c r="B22" i="12"/>
  <c r="B21" i="12"/>
  <c r="B20" i="12"/>
  <c r="B19" i="12"/>
  <c r="B18" i="12"/>
  <c r="B17" i="12"/>
  <c r="B16" i="12"/>
  <c r="B15" i="12"/>
  <c r="B14" i="12"/>
  <c r="B13" i="12"/>
  <c r="B22" i="10"/>
  <c r="B21" i="10"/>
  <c r="B20" i="10"/>
  <c r="B19" i="10"/>
  <c r="B18" i="10"/>
  <c r="B17" i="10"/>
  <c r="B16" i="10"/>
  <c r="B15" i="10"/>
  <c r="B14" i="10"/>
  <c r="B13" i="10"/>
  <c r="B22" i="9"/>
  <c r="B21" i="9"/>
  <c r="B20" i="9"/>
  <c r="B19" i="9"/>
  <c r="B18" i="9"/>
  <c r="B17" i="9"/>
  <c r="B16" i="9"/>
  <c r="B15" i="9"/>
  <c r="B14" i="9"/>
  <c r="B13" i="9"/>
  <c r="B22" i="8"/>
  <c r="B21" i="8"/>
  <c r="B20" i="8"/>
  <c r="B19" i="8"/>
  <c r="B18" i="8"/>
  <c r="B17" i="8"/>
  <c r="B16" i="8"/>
  <c r="B15" i="8"/>
  <c r="B14" i="8"/>
  <c r="B13" i="8"/>
  <c r="B22" i="7"/>
  <c r="B21" i="7"/>
  <c r="B20" i="7"/>
  <c r="B19" i="7"/>
  <c r="B18" i="7"/>
  <c r="B17" i="7"/>
  <c r="B16" i="7"/>
  <c r="B15" i="7"/>
  <c r="B14" i="7"/>
  <c r="B13" i="7"/>
  <c r="B22" i="6"/>
  <c r="B21" i="6"/>
  <c r="B20" i="6"/>
  <c r="B19" i="6"/>
  <c r="B18" i="6"/>
  <c r="B17" i="6"/>
  <c r="B16" i="6"/>
  <c r="B15" i="6"/>
  <c r="B14" i="6"/>
  <c r="B13" i="6"/>
  <c r="B22" i="5"/>
  <c r="B21" i="5"/>
  <c r="B20" i="5"/>
  <c r="B19" i="5"/>
  <c r="B18" i="5"/>
  <c r="B17" i="5"/>
  <c r="B16" i="5"/>
  <c r="B15" i="5"/>
  <c r="B14" i="5"/>
  <c r="B13" i="5"/>
  <c r="B22" i="4"/>
  <c r="B21" i="4"/>
  <c r="B20" i="4"/>
  <c r="B19" i="4"/>
  <c r="B18" i="4"/>
  <c r="B17" i="4"/>
  <c r="B16" i="4"/>
  <c r="B15" i="4"/>
  <c r="B14" i="4"/>
  <c r="B13" i="4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O23" i="5"/>
  <c r="G24" i="17" s="1"/>
  <c r="AN25" i="4"/>
  <c r="AN24" i="4"/>
  <c r="AN23" i="4"/>
  <c r="AN22" i="4"/>
  <c r="AO22" i="4" s="1"/>
  <c r="F23" i="17" s="1"/>
  <c r="AN21" i="4"/>
  <c r="AN20" i="4"/>
  <c r="AN19" i="4"/>
  <c r="AN18" i="4"/>
  <c r="AO18" i="4" s="1"/>
  <c r="F19" i="17" s="1"/>
  <c r="AN17" i="4"/>
  <c r="AN16" i="4"/>
  <c r="AN15" i="4"/>
  <c r="AN14" i="4"/>
  <c r="AO14" i="4" s="1"/>
  <c r="F15" i="17" s="1"/>
  <c r="AN13" i="4"/>
  <c r="B22" i="3"/>
  <c r="B21" i="3"/>
  <c r="B20" i="3"/>
  <c r="B19" i="3"/>
  <c r="B18" i="3"/>
  <c r="B17" i="3"/>
  <c r="B16" i="3"/>
  <c r="B15" i="3"/>
  <c r="B14" i="3"/>
  <c r="AN13" i="1"/>
  <c r="AO13" i="1" s="1"/>
  <c r="D14" i="17" s="1"/>
  <c r="J1" i="17"/>
  <c r="G1" i="17"/>
  <c r="C1" i="17"/>
  <c r="AI23" i="7"/>
  <c r="AI26" i="7" s="1"/>
  <c r="AN23" i="8" l="1"/>
  <c r="AO23" i="8" s="1"/>
  <c r="J24" i="17" s="1"/>
  <c r="AO15" i="4"/>
  <c r="F16" i="17" s="1"/>
  <c r="AO19" i="4"/>
  <c r="F20" i="17" s="1"/>
  <c r="AO14" i="5"/>
  <c r="G15" i="17" s="1"/>
  <c r="AO18" i="5"/>
  <c r="G19" i="17" s="1"/>
  <c r="AO22" i="5"/>
  <c r="G23" i="17" s="1"/>
  <c r="AO26" i="5"/>
  <c r="G27" i="17" s="1"/>
  <c r="AO14" i="7"/>
  <c r="I15" i="17" s="1"/>
  <c r="AO18" i="7"/>
  <c r="I19" i="17" s="1"/>
  <c r="AO22" i="7"/>
  <c r="I23" i="17" s="1"/>
  <c r="AO16" i="10"/>
  <c r="L17" i="17" s="1"/>
  <c r="AO14" i="13"/>
  <c r="N15" i="17" s="1"/>
  <c r="AO18" i="13"/>
  <c r="N19" i="17" s="1"/>
  <c r="AO22" i="13"/>
  <c r="N23" i="17" s="1"/>
  <c r="AO26" i="13"/>
  <c r="N27" i="17" s="1"/>
  <c r="AO23" i="4"/>
  <c r="F24" i="17" s="1"/>
  <c r="AO13" i="4"/>
  <c r="F14" i="17" s="1"/>
  <c r="AO17" i="4"/>
  <c r="F18" i="17" s="1"/>
  <c r="AO21" i="4"/>
  <c r="F22" i="17" s="1"/>
  <c r="AO25" i="4"/>
  <c r="F26" i="17" s="1"/>
  <c r="AO15" i="5"/>
  <c r="G16" i="17" s="1"/>
  <c r="AO19" i="5"/>
  <c r="G20" i="17" s="1"/>
  <c r="AO15" i="7"/>
  <c r="I16" i="17" s="1"/>
  <c r="AO19" i="7"/>
  <c r="I20" i="17" s="1"/>
  <c r="AO15" i="13"/>
  <c r="N16" i="17" s="1"/>
  <c r="AO19" i="13"/>
  <c r="N20" i="17" s="1"/>
  <c r="AO23" i="13"/>
  <c r="N24" i="17" s="1"/>
  <c r="AO25" i="9"/>
  <c r="K26" i="17" s="1"/>
  <c r="AO14" i="6"/>
  <c r="H15" i="17" s="1"/>
  <c r="AO18" i="6"/>
  <c r="H19" i="17" s="1"/>
  <c r="AO22" i="6"/>
  <c r="H23" i="17" s="1"/>
  <c r="AO13" i="9"/>
  <c r="K14" i="17" s="1"/>
  <c r="AO17" i="9"/>
  <c r="K18" i="17" s="1"/>
  <c r="AO21" i="9"/>
  <c r="K22" i="17" s="1"/>
  <c r="AO13" i="14"/>
  <c r="O14" i="17" s="1"/>
  <c r="AO17" i="14"/>
  <c r="O18" i="17" s="1"/>
  <c r="AO21" i="14"/>
  <c r="O22" i="17" s="1"/>
  <c r="AO25" i="14"/>
  <c r="O26" i="17" s="1"/>
  <c r="AO25" i="5"/>
  <c r="G26" i="17" s="1"/>
  <c r="AO14" i="14"/>
  <c r="O15" i="17" s="1"/>
  <c r="AO18" i="14"/>
  <c r="O19" i="17" s="1"/>
  <c r="AO22" i="14"/>
  <c r="O23" i="17" s="1"/>
  <c r="AO26" i="14"/>
  <c r="O27" i="17" s="1"/>
  <c r="AO15" i="10"/>
  <c r="L16" i="17" s="1"/>
  <c r="AO19" i="10"/>
  <c r="L20" i="17" s="1"/>
  <c r="AO15" i="14"/>
  <c r="O16" i="17" s="1"/>
  <c r="AO19" i="14"/>
  <c r="O20" i="17" s="1"/>
  <c r="AO23" i="14"/>
  <c r="O24" i="17" s="1"/>
  <c r="AO15" i="8"/>
  <c r="J16" i="17" s="1"/>
  <c r="AO16" i="8"/>
  <c r="J17" i="17" s="1"/>
  <c r="AO20" i="8"/>
  <c r="J21" i="17" s="1"/>
  <c r="AO24" i="8"/>
  <c r="J25" i="17" s="1"/>
  <c r="AO14" i="9"/>
  <c r="K15" i="17" s="1"/>
  <c r="AO18" i="9"/>
  <c r="K19" i="17" s="1"/>
  <c r="AO22" i="9"/>
  <c r="K23" i="17" s="1"/>
  <c r="AO20" i="10"/>
  <c r="L21" i="17" s="1"/>
  <c r="AO24" i="10"/>
  <c r="L25" i="17" s="1"/>
  <c r="AO19" i="8"/>
  <c r="J20" i="17" s="1"/>
  <c r="AO16" i="5"/>
  <c r="G17" i="17" s="1"/>
  <c r="AO20" i="5"/>
  <c r="G21" i="17" s="1"/>
  <c r="AO13" i="8"/>
  <c r="J14" i="17" s="1"/>
  <c r="P14" i="17" s="1"/>
  <c r="AO17" i="8"/>
  <c r="AO21" i="8"/>
  <c r="J22" i="17" s="1"/>
  <c r="AO25" i="8"/>
  <c r="J26" i="17" s="1"/>
  <c r="AO15" i="9"/>
  <c r="K16" i="17" s="1"/>
  <c r="AO19" i="9"/>
  <c r="K20" i="17" s="1"/>
  <c r="AO13" i="10"/>
  <c r="L14" i="17" s="1"/>
  <c r="AO17" i="10"/>
  <c r="L18" i="17" s="1"/>
  <c r="AO21" i="10"/>
  <c r="L22" i="17" s="1"/>
  <c r="AO25" i="10"/>
  <c r="L26" i="17" s="1"/>
  <c r="AO16" i="4"/>
  <c r="F17" i="17" s="1"/>
  <c r="AO20" i="4"/>
  <c r="F21" i="17" s="1"/>
  <c r="AO24" i="4"/>
  <c r="F25" i="17" s="1"/>
  <c r="AO13" i="5"/>
  <c r="G14" i="17" s="1"/>
  <c r="AO17" i="5"/>
  <c r="G18" i="17" s="1"/>
  <c r="AO21" i="5"/>
  <c r="G22" i="17" s="1"/>
  <c r="AO24" i="5"/>
  <c r="G25" i="17" s="1"/>
  <c r="AO13" i="6"/>
  <c r="H14" i="17" s="1"/>
  <c r="AO17" i="6"/>
  <c r="H18" i="17" s="1"/>
  <c r="AO21" i="6"/>
  <c r="H22" i="17" s="1"/>
  <c r="AO14" i="8"/>
  <c r="J15" i="17" s="1"/>
  <c r="AO18" i="8"/>
  <c r="J19" i="17" s="1"/>
  <c r="AO22" i="8"/>
  <c r="J23" i="17" s="1"/>
  <c r="AO26" i="8"/>
  <c r="J27" i="17" s="1"/>
  <c r="AO16" i="9"/>
  <c r="K17" i="17" s="1"/>
  <c r="AO20" i="9"/>
  <c r="K21" i="17" s="1"/>
  <c r="AO14" i="10"/>
  <c r="L15" i="17" s="1"/>
  <c r="AO18" i="10"/>
  <c r="L19" i="17" s="1"/>
  <c r="AO22" i="10"/>
  <c r="L23" i="17" s="1"/>
  <c r="AO15" i="6"/>
  <c r="H16" i="17" s="1"/>
  <c r="AO19" i="6"/>
  <c r="H20" i="17" s="1"/>
  <c r="AO24" i="6"/>
  <c r="H25" i="17" s="1"/>
  <c r="AO16" i="6"/>
  <c r="H17" i="17" s="1"/>
  <c r="AO20" i="6"/>
  <c r="H21" i="17" s="1"/>
  <c r="AO25" i="6"/>
  <c r="H26" i="17" s="1"/>
  <c r="O3" i="14"/>
  <c r="C3" i="14"/>
  <c r="X1" i="14"/>
  <c r="Q1" i="14"/>
  <c r="D1" i="14"/>
  <c r="O3" i="13"/>
  <c r="C3" i="13"/>
  <c r="X1" i="13"/>
  <c r="Q1" i="13"/>
  <c r="D1" i="13"/>
  <c r="O3" i="12"/>
  <c r="C3" i="12"/>
  <c r="X1" i="12"/>
  <c r="Q1" i="12"/>
  <c r="D1" i="12"/>
  <c r="O3" i="10"/>
  <c r="C3" i="10"/>
  <c r="X1" i="10"/>
  <c r="Q1" i="10"/>
  <c r="D1" i="10"/>
  <c r="O3" i="9"/>
  <c r="C3" i="9"/>
  <c r="X1" i="9"/>
  <c r="Q1" i="9"/>
  <c r="D1" i="9"/>
  <c r="O3" i="8"/>
  <c r="C3" i="8"/>
  <c r="X1" i="8"/>
  <c r="Q1" i="8"/>
  <c r="D1" i="8"/>
  <c r="O3" i="7"/>
  <c r="C3" i="7"/>
  <c r="X1" i="7"/>
  <c r="Q1" i="7"/>
  <c r="D1" i="7"/>
  <c r="O3" i="6"/>
  <c r="C3" i="6"/>
  <c r="X1" i="6"/>
  <c r="Q1" i="6"/>
  <c r="D1" i="6"/>
  <c r="O3" i="5"/>
  <c r="C3" i="5"/>
  <c r="X1" i="5"/>
  <c r="Q1" i="5"/>
  <c r="D1" i="5"/>
  <c r="O3" i="4"/>
  <c r="C3" i="4"/>
  <c r="X1" i="4"/>
  <c r="Q1" i="4"/>
  <c r="D1" i="4"/>
  <c r="O3" i="3"/>
  <c r="C3" i="3"/>
  <c r="X1" i="3"/>
  <c r="Q1" i="3"/>
  <c r="D1" i="3"/>
  <c r="H6" i="14" l="1"/>
  <c r="F6" i="14" s="1"/>
  <c r="D9" i="14" s="1"/>
  <c r="E9" i="14" s="1"/>
  <c r="F9" i="14" s="1"/>
  <c r="G9" i="14" s="1"/>
  <c r="H6" i="13"/>
  <c r="F6" i="13" s="1"/>
  <c r="H6" i="12"/>
  <c r="F6" i="12" s="1"/>
  <c r="D9" i="12" s="1"/>
  <c r="E9" i="12" s="1"/>
  <c r="F9" i="12" s="1"/>
  <c r="G9" i="12" s="1"/>
  <c r="H9" i="12" s="1"/>
  <c r="I9" i="12" s="1"/>
  <c r="J9" i="12" s="1"/>
  <c r="H6" i="10"/>
  <c r="F6" i="10" s="1"/>
  <c r="D9" i="10" s="1"/>
  <c r="E9" i="10" s="1"/>
  <c r="F9" i="10" s="1"/>
  <c r="G9" i="10" s="1"/>
  <c r="H9" i="10" s="1"/>
  <c r="I9" i="10" s="1"/>
  <c r="J9" i="10" s="1"/>
  <c r="AL23" i="14"/>
  <c r="AL26" i="14" s="1"/>
  <c r="AK23" i="14"/>
  <c r="AK26" i="14" s="1"/>
  <c r="AJ23" i="14"/>
  <c r="AJ26" i="14" s="1"/>
  <c r="AI23" i="14"/>
  <c r="AI26" i="14" s="1"/>
  <c r="AH23" i="14"/>
  <c r="AH26" i="14" s="1"/>
  <c r="AG23" i="14"/>
  <c r="AG26" i="14" s="1"/>
  <c r="AF23" i="14"/>
  <c r="AF26" i="14" s="1"/>
  <c r="AE23" i="14"/>
  <c r="AE26" i="14" s="1"/>
  <c r="AD23" i="14"/>
  <c r="AD26" i="14" s="1"/>
  <c r="AC23" i="14"/>
  <c r="AC26" i="14" s="1"/>
  <c r="AB23" i="14"/>
  <c r="AB26" i="14" s="1"/>
  <c r="AA23" i="14"/>
  <c r="AA26" i="14" s="1"/>
  <c r="Z23" i="14"/>
  <c r="Z26" i="14" s="1"/>
  <c r="Y23" i="14"/>
  <c r="Y26" i="14" s="1"/>
  <c r="X23" i="14"/>
  <c r="X26" i="14" s="1"/>
  <c r="W23" i="14"/>
  <c r="W26" i="14" s="1"/>
  <c r="V23" i="14"/>
  <c r="V26" i="14" s="1"/>
  <c r="U23" i="14"/>
  <c r="U26" i="14" s="1"/>
  <c r="T23" i="14"/>
  <c r="T26" i="14" s="1"/>
  <c r="S23" i="14"/>
  <c r="S26" i="14" s="1"/>
  <c r="R23" i="14"/>
  <c r="R26" i="14" s="1"/>
  <c r="Q23" i="14"/>
  <c r="Q26" i="14" s="1"/>
  <c r="P23" i="14"/>
  <c r="P26" i="14" s="1"/>
  <c r="O23" i="14"/>
  <c r="O26" i="14" s="1"/>
  <c r="N23" i="14"/>
  <c r="N26" i="14" s="1"/>
  <c r="M23" i="14"/>
  <c r="M26" i="14" s="1"/>
  <c r="L23" i="14"/>
  <c r="L26" i="14" s="1"/>
  <c r="K23" i="14"/>
  <c r="K26" i="14" s="1"/>
  <c r="J23" i="14"/>
  <c r="J26" i="14" s="1"/>
  <c r="I23" i="14"/>
  <c r="I26" i="14" s="1"/>
  <c r="H23" i="14"/>
  <c r="H26" i="14" s="1"/>
  <c r="G23" i="14"/>
  <c r="G26" i="14" s="1"/>
  <c r="D23" i="14"/>
  <c r="AL23" i="13"/>
  <c r="AL26" i="13" s="1"/>
  <c r="AK23" i="13"/>
  <c r="AK26" i="13" s="1"/>
  <c r="AJ23" i="13"/>
  <c r="AJ26" i="13" s="1"/>
  <c r="AI23" i="13"/>
  <c r="AI26" i="13" s="1"/>
  <c r="AH23" i="13"/>
  <c r="AH26" i="13" s="1"/>
  <c r="AG23" i="13"/>
  <c r="AG26" i="13" s="1"/>
  <c r="AF23" i="13"/>
  <c r="AF26" i="13" s="1"/>
  <c r="AE23" i="13"/>
  <c r="AE26" i="13" s="1"/>
  <c r="AD23" i="13"/>
  <c r="AD26" i="13" s="1"/>
  <c r="AC23" i="13"/>
  <c r="AC26" i="13" s="1"/>
  <c r="AB23" i="13"/>
  <c r="AB26" i="13" s="1"/>
  <c r="AA23" i="13"/>
  <c r="AA26" i="13" s="1"/>
  <c r="Z23" i="13"/>
  <c r="Z26" i="13" s="1"/>
  <c r="Y23" i="13"/>
  <c r="Y26" i="13" s="1"/>
  <c r="X23" i="13"/>
  <c r="X26" i="13" s="1"/>
  <c r="W23" i="13"/>
  <c r="W26" i="13" s="1"/>
  <c r="V23" i="13"/>
  <c r="V26" i="13" s="1"/>
  <c r="U23" i="13"/>
  <c r="U26" i="13" s="1"/>
  <c r="T23" i="13"/>
  <c r="T26" i="13" s="1"/>
  <c r="S23" i="13"/>
  <c r="S26" i="13" s="1"/>
  <c r="R23" i="13"/>
  <c r="R26" i="13" s="1"/>
  <c r="Q23" i="13"/>
  <c r="Q26" i="13" s="1"/>
  <c r="P23" i="13"/>
  <c r="P26" i="13" s="1"/>
  <c r="O23" i="13"/>
  <c r="O26" i="13" s="1"/>
  <c r="N23" i="13"/>
  <c r="N26" i="13" s="1"/>
  <c r="M23" i="13"/>
  <c r="M26" i="13" s="1"/>
  <c r="L23" i="13"/>
  <c r="L26" i="13" s="1"/>
  <c r="K23" i="13"/>
  <c r="K26" i="13" s="1"/>
  <c r="J23" i="13"/>
  <c r="J26" i="13" s="1"/>
  <c r="I23" i="13"/>
  <c r="I26" i="13" s="1"/>
  <c r="H23" i="13"/>
  <c r="H26" i="13" s="1"/>
  <c r="G23" i="13"/>
  <c r="G26" i="13" s="1"/>
  <c r="F23" i="13"/>
  <c r="F26" i="13" s="1"/>
  <c r="E23" i="13"/>
  <c r="E26" i="13" s="1"/>
  <c r="D23" i="13"/>
  <c r="AL23" i="12"/>
  <c r="AL26" i="12" s="1"/>
  <c r="AK23" i="12"/>
  <c r="AK26" i="12" s="1"/>
  <c r="AJ23" i="12"/>
  <c r="AJ26" i="12" s="1"/>
  <c r="AI23" i="12"/>
  <c r="AI26" i="12" s="1"/>
  <c r="AH23" i="12"/>
  <c r="AH26" i="12" s="1"/>
  <c r="AG23" i="12"/>
  <c r="AG26" i="12" s="1"/>
  <c r="AF23" i="12"/>
  <c r="AF26" i="12" s="1"/>
  <c r="AE23" i="12"/>
  <c r="AE26" i="12" s="1"/>
  <c r="AD23" i="12"/>
  <c r="AD26" i="12" s="1"/>
  <c r="AC23" i="12"/>
  <c r="AC26" i="12" s="1"/>
  <c r="AB23" i="12"/>
  <c r="AB26" i="12" s="1"/>
  <c r="AA23" i="12"/>
  <c r="AA26" i="12" s="1"/>
  <c r="Z23" i="12"/>
  <c r="Z26" i="12" s="1"/>
  <c r="Y23" i="12"/>
  <c r="Y26" i="12" s="1"/>
  <c r="X23" i="12"/>
  <c r="X26" i="12" s="1"/>
  <c r="W23" i="12"/>
  <c r="W26" i="12" s="1"/>
  <c r="V23" i="12"/>
  <c r="V26" i="12" s="1"/>
  <c r="U23" i="12"/>
  <c r="U26" i="12" s="1"/>
  <c r="T23" i="12"/>
  <c r="T26" i="12" s="1"/>
  <c r="S23" i="12"/>
  <c r="S26" i="12" s="1"/>
  <c r="R23" i="12"/>
  <c r="R26" i="12" s="1"/>
  <c r="Q23" i="12"/>
  <c r="Q26" i="12" s="1"/>
  <c r="P23" i="12"/>
  <c r="P26" i="12" s="1"/>
  <c r="O23" i="12"/>
  <c r="O26" i="12" s="1"/>
  <c r="N23" i="12"/>
  <c r="N26" i="12" s="1"/>
  <c r="M23" i="12"/>
  <c r="M26" i="12" s="1"/>
  <c r="L23" i="12"/>
  <c r="L26" i="12" s="1"/>
  <c r="K23" i="12"/>
  <c r="K26" i="12" s="1"/>
  <c r="J23" i="12"/>
  <c r="J26" i="12" s="1"/>
  <c r="I23" i="12"/>
  <c r="I26" i="12" s="1"/>
  <c r="H23" i="12"/>
  <c r="H26" i="12" s="1"/>
  <c r="G23" i="12"/>
  <c r="G26" i="12" s="1"/>
  <c r="E23" i="12"/>
  <c r="D23" i="12"/>
  <c r="D26" i="12" s="1"/>
  <c r="AL23" i="10"/>
  <c r="AL26" i="10" s="1"/>
  <c r="AK23" i="10"/>
  <c r="AK26" i="10" s="1"/>
  <c r="AJ23" i="10"/>
  <c r="AJ26" i="10" s="1"/>
  <c r="AI23" i="10"/>
  <c r="AI26" i="10" s="1"/>
  <c r="AH23" i="10"/>
  <c r="AH26" i="10" s="1"/>
  <c r="AG23" i="10"/>
  <c r="AG26" i="10" s="1"/>
  <c r="AF23" i="10"/>
  <c r="AF26" i="10" s="1"/>
  <c r="AE23" i="10"/>
  <c r="AE26" i="10" s="1"/>
  <c r="AD23" i="10"/>
  <c r="AD26" i="10" s="1"/>
  <c r="AC23" i="10"/>
  <c r="AC26" i="10" s="1"/>
  <c r="AB23" i="10"/>
  <c r="AB26" i="10" s="1"/>
  <c r="AA23" i="10"/>
  <c r="AA26" i="10" s="1"/>
  <c r="Z23" i="10"/>
  <c r="Z26" i="10" s="1"/>
  <c r="Y23" i="10"/>
  <c r="Y26" i="10" s="1"/>
  <c r="X23" i="10"/>
  <c r="X26" i="10" s="1"/>
  <c r="W23" i="10"/>
  <c r="W26" i="10" s="1"/>
  <c r="V23" i="10"/>
  <c r="V26" i="10" s="1"/>
  <c r="U23" i="10"/>
  <c r="U26" i="10" s="1"/>
  <c r="T23" i="10"/>
  <c r="T26" i="10" s="1"/>
  <c r="S23" i="10"/>
  <c r="S26" i="10" s="1"/>
  <c r="R23" i="10"/>
  <c r="R26" i="10" s="1"/>
  <c r="Q23" i="10"/>
  <c r="Q26" i="10" s="1"/>
  <c r="P23" i="10"/>
  <c r="P26" i="10" s="1"/>
  <c r="O23" i="10"/>
  <c r="O26" i="10" s="1"/>
  <c r="N23" i="10"/>
  <c r="N26" i="10" s="1"/>
  <c r="M23" i="10"/>
  <c r="M26" i="10" s="1"/>
  <c r="L23" i="10"/>
  <c r="L26" i="10" s="1"/>
  <c r="K23" i="10"/>
  <c r="K26" i="10" s="1"/>
  <c r="J23" i="10"/>
  <c r="J26" i="10" s="1"/>
  <c r="I23" i="10"/>
  <c r="I26" i="10" s="1"/>
  <c r="H23" i="10"/>
  <c r="H26" i="10" s="1"/>
  <c r="G23" i="10"/>
  <c r="G26" i="10" s="1"/>
  <c r="D23" i="10"/>
  <c r="AL23" i="9"/>
  <c r="AL26" i="9" s="1"/>
  <c r="AK23" i="9"/>
  <c r="AK26" i="9" s="1"/>
  <c r="AJ23" i="9"/>
  <c r="AJ26" i="9" s="1"/>
  <c r="AI23" i="9"/>
  <c r="AI26" i="9" s="1"/>
  <c r="AH23" i="9"/>
  <c r="AH26" i="9" s="1"/>
  <c r="AG23" i="9"/>
  <c r="AG26" i="9" s="1"/>
  <c r="AF23" i="9"/>
  <c r="AF26" i="9" s="1"/>
  <c r="AE23" i="9"/>
  <c r="AE26" i="9" s="1"/>
  <c r="AD23" i="9"/>
  <c r="AD26" i="9" s="1"/>
  <c r="AC23" i="9"/>
  <c r="AC26" i="9" s="1"/>
  <c r="AB23" i="9"/>
  <c r="AB26" i="9" s="1"/>
  <c r="AA23" i="9"/>
  <c r="AA26" i="9" s="1"/>
  <c r="Z23" i="9"/>
  <c r="Z26" i="9" s="1"/>
  <c r="Y23" i="9"/>
  <c r="Y26" i="9" s="1"/>
  <c r="X23" i="9"/>
  <c r="X26" i="9" s="1"/>
  <c r="W23" i="9"/>
  <c r="W26" i="9" s="1"/>
  <c r="V23" i="9"/>
  <c r="V26" i="9" s="1"/>
  <c r="U23" i="9"/>
  <c r="U26" i="9" s="1"/>
  <c r="T23" i="9"/>
  <c r="T26" i="9" s="1"/>
  <c r="S23" i="9"/>
  <c r="S26" i="9" s="1"/>
  <c r="R23" i="9"/>
  <c r="R26" i="9" s="1"/>
  <c r="Q23" i="9"/>
  <c r="P23" i="9"/>
  <c r="P26" i="9" s="1"/>
  <c r="O23" i="9"/>
  <c r="O26" i="9" s="1"/>
  <c r="N23" i="9"/>
  <c r="N26" i="9" s="1"/>
  <c r="M23" i="9"/>
  <c r="M26" i="9" s="1"/>
  <c r="L23" i="9"/>
  <c r="L26" i="9" s="1"/>
  <c r="K23" i="9"/>
  <c r="K26" i="9" s="1"/>
  <c r="J26" i="9"/>
  <c r="I23" i="9"/>
  <c r="I26" i="9" s="1"/>
  <c r="H23" i="9"/>
  <c r="H26" i="9" s="1"/>
  <c r="G23" i="9"/>
  <c r="G26" i="9" s="1"/>
  <c r="F23" i="9"/>
  <c r="E23" i="9"/>
  <c r="E26" i="9" s="1"/>
  <c r="D23" i="9"/>
  <c r="H6" i="9"/>
  <c r="F6" i="9" s="1"/>
  <c r="D9" i="9" s="1"/>
  <c r="E9" i="9" s="1"/>
  <c r="F9" i="9" s="1"/>
  <c r="G9" i="9" s="1"/>
  <c r="H9" i="9" s="1"/>
  <c r="I9" i="9" s="1"/>
  <c r="J9" i="9" s="1"/>
  <c r="H6" i="8"/>
  <c r="AL23" i="7"/>
  <c r="AK23" i="7"/>
  <c r="AK26" i="7" s="1"/>
  <c r="AJ23" i="7"/>
  <c r="AJ26" i="7" s="1"/>
  <c r="AH23" i="7"/>
  <c r="AH26" i="7" s="1"/>
  <c r="AG23" i="7"/>
  <c r="AG26" i="7" s="1"/>
  <c r="AF23" i="7"/>
  <c r="AF26" i="7" s="1"/>
  <c r="AE23" i="7"/>
  <c r="AE26" i="7" s="1"/>
  <c r="AD23" i="7"/>
  <c r="AD26" i="7" s="1"/>
  <c r="AC23" i="7"/>
  <c r="AC26" i="7" s="1"/>
  <c r="AB23" i="7"/>
  <c r="AB26" i="7" s="1"/>
  <c r="AA23" i="7"/>
  <c r="AA26" i="7" s="1"/>
  <c r="Z23" i="7"/>
  <c r="Z26" i="7" s="1"/>
  <c r="Y23" i="7"/>
  <c r="Y26" i="7" s="1"/>
  <c r="X23" i="7"/>
  <c r="X26" i="7" s="1"/>
  <c r="W23" i="7"/>
  <c r="W26" i="7" s="1"/>
  <c r="V23" i="7"/>
  <c r="V26" i="7" s="1"/>
  <c r="U23" i="7"/>
  <c r="U26" i="7" s="1"/>
  <c r="T23" i="7"/>
  <c r="T26" i="7" s="1"/>
  <c r="S23" i="7"/>
  <c r="S26" i="7" s="1"/>
  <c r="R23" i="7"/>
  <c r="R26" i="7" s="1"/>
  <c r="Q23" i="7"/>
  <c r="Q26" i="7" s="1"/>
  <c r="P23" i="7"/>
  <c r="P26" i="7" s="1"/>
  <c r="O23" i="7"/>
  <c r="O26" i="7" s="1"/>
  <c r="N23" i="7"/>
  <c r="N26" i="7" s="1"/>
  <c r="M23" i="7"/>
  <c r="M26" i="7" s="1"/>
  <c r="L23" i="7"/>
  <c r="L26" i="7" s="1"/>
  <c r="K23" i="7"/>
  <c r="K26" i="7" s="1"/>
  <c r="J23" i="7"/>
  <c r="J26" i="7" s="1"/>
  <c r="I23" i="7"/>
  <c r="I26" i="7" s="1"/>
  <c r="H23" i="7"/>
  <c r="H26" i="7" s="1"/>
  <c r="G23" i="7"/>
  <c r="G26" i="7" s="1"/>
  <c r="F23" i="7"/>
  <c r="F26" i="7" s="1"/>
  <c r="E23" i="7"/>
  <c r="E26" i="7" s="1"/>
  <c r="D23" i="7"/>
  <c r="D26" i="7" s="1"/>
  <c r="H6" i="7"/>
  <c r="F6" i="7" s="1"/>
  <c r="D9" i="7" s="1"/>
  <c r="E9" i="7" s="1"/>
  <c r="F9" i="7" s="1"/>
  <c r="G9" i="7" s="1"/>
  <c r="H9" i="7" s="1"/>
  <c r="I9" i="7" s="1"/>
  <c r="J9" i="7" s="1"/>
  <c r="AN25" i="1"/>
  <c r="AO25" i="1" s="1"/>
  <c r="D26" i="17" s="1"/>
  <c r="P26" i="17" s="1"/>
  <c r="AN24" i="1"/>
  <c r="AO24" i="1" s="1"/>
  <c r="D25" i="17" s="1"/>
  <c r="AN22" i="1"/>
  <c r="AO22" i="1" s="1"/>
  <c r="D23" i="17" s="1"/>
  <c r="P23" i="17" s="1"/>
  <c r="AN21" i="1"/>
  <c r="AO21" i="1" s="1"/>
  <c r="D22" i="17" s="1"/>
  <c r="P22" i="17" s="1"/>
  <c r="AN20" i="1"/>
  <c r="AO20" i="1" s="1"/>
  <c r="D21" i="17" s="1"/>
  <c r="P21" i="17" s="1"/>
  <c r="AN19" i="1"/>
  <c r="AO19" i="1" s="1"/>
  <c r="D20" i="17" s="1"/>
  <c r="P20" i="17" s="1"/>
  <c r="AN18" i="1"/>
  <c r="AO18" i="1" s="1"/>
  <c r="D19" i="17" s="1"/>
  <c r="P19" i="17" s="1"/>
  <c r="AN17" i="1"/>
  <c r="AO17" i="1" s="1"/>
  <c r="D18" i="17" s="1"/>
  <c r="P18" i="17" s="1"/>
  <c r="AN16" i="1"/>
  <c r="AO16" i="1" s="1"/>
  <c r="D17" i="17" s="1"/>
  <c r="P17" i="17" s="1"/>
  <c r="AN15" i="1"/>
  <c r="AO15" i="1" s="1"/>
  <c r="D16" i="17" s="1"/>
  <c r="P16" i="17" s="1"/>
  <c r="AN14" i="1"/>
  <c r="AO14" i="1" s="1"/>
  <c r="D15" i="17" s="1"/>
  <c r="P15" i="17" s="1"/>
  <c r="AN25" i="3"/>
  <c r="AO25" i="3" s="1"/>
  <c r="E26" i="17" s="1"/>
  <c r="AN24" i="3"/>
  <c r="AO24" i="3" s="1"/>
  <c r="E25" i="17" s="1"/>
  <c r="AN22" i="3"/>
  <c r="AO22" i="3" s="1"/>
  <c r="E23" i="17" s="1"/>
  <c r="AN21" i="3"/>
  <c r="AO21" i="3" s="1"/>
  <c r="E22" i="17" s="1"/>
  <c r="AN20" i="3"/>
  <c r="AO20" i="3" s="1"/>
  <c r="E21" i="17" s="1"/>
  <c r="AN19" i="3"/>
  <c r="AO19" i="3" s="1"/>
  <c r="E20" i="17" s="1"/>
  <c r="AN18" i="3"/>
  <c r="AO18" i="3" s="1"/>
  <c r="E19" i="17" s="1"/>
  <c r="AN17" i="3"/>
  <c r="AO17" i="3" s="1"/>
  <c r="E18" i="17" s="1"/>
  <c r="AN16" i="3"/>
  <c r="AO16" i="3" s="1"/>
  <c r="E17" i="17" s="1"/>
  <c r="AN15" i="3"/>
  <c r="AO15" i="3" s="1"/>
  <c r="E16" i="17" s="1"/>
  <c r="AN14" i="3"/>
  <c r="AO14" i="3" s="1"/>
  <c r="E15" i="17" s="1"/>
  <c r="AN13" i="3"/>
  <c r="AO13" i="3" s="1"/>
  <c r="E14" i="17" s="1"/>
  <c r="AL23" i="5"/>
  <c r="AL26" i="5" s="1"/>
  <c r="AK23" i="5"/>
  <c r="AK26" i="5" s="1"/>
  <c r="AJ23" i="5"/>
  <c r="AJ26" i="5" s="1"/>
  <c r="AI23" i="5"/>
  <c r="AI26" i="5" s="1"/>
  <c r="AH23" i="5"/>
  <c r="AH26" i="5" s="1"/>
  <c r="AG23" i="5"/>
  <c r="AG26" i="5" s="1"/>
  <c r="AF23" i="5"/>
  <c r="AF26" i="5" s="1"/>
  <c r="AE23" i="5"/>
  <c r="AE26" i="5" s="1"/>
  <c r="AD23" i="5"/>
  <c r="AD26" i="5" s="1"/>
  <c r="AC23" i="5"/>
  <c r="AC26" i="5" s="1"/>
  <c r="AB23" i="5"/>
  <c r="AB26" i="5" s="1"/>
  <c r="AA23" i="5"/>
  <c r="AA26" i="5" s="1"/>
  <c r="Z23" i="5"/>
  <c r="Z26" i="5" s="1"/>
  <c r="Y23" i="5"/>
  <c r="Y26" i="5" s="1"/>
  <c r="X23" i="5"/>
  <c r="X26" i="5" s="1"/>
  <c r="W23" i="5"/>
  <c r="W26" i="5" s="1"/>
  <c r="V23" i="5"/>
  <c r="V26" i="5" s="1"/>
  <c r="U23" i="5"/>
  <c r="U26" i="5" s="1"/>
  <c r="T23" i="5"/>
  <c r="T26" i="5" s="1"/>
  <c r="S23" i="5"/>
  <c r="S26" i="5" s="1"/>
  <c r="R23" i="5"/>
  <c r="R26" i="5" s="1"/>
  <c r="Q23" i="5"/>
  <c r="Q26" i="5" s="1"/>
  <c r="P23" i="5"/>
  <c r="P26" i="5" s="1"/>
  <c r="O23" i="5"/>
  <c r="O26" i="5" s="1"/>
  <c r="N23" i="5"/>
  <c r="N26" i="5" s="1"/>
  <c r="M23" i="5"/>
  <c r="M26" i="5" s="1"/>
  <c r="L23" i="5"/>
  <c r="L26" i="5" s="1"/>
  <c r="K23" i="5"/>
  <c r="K26" i="5" s="1"/>
  <c r="J23" i="5"/>
  <c r="J26" i="5" s="1"/>
  <c r="I23" i="5"/>
  <c r="I26" i="5" s="1"/>
  <c r="H23" i="5"/>
  <c r="H26" i="5" s="1"/>
  <c r="G23" i="5"/>
  <c r="G26" i="5" s="1"/>
  <c r="F23" i="5"/>
  <c r="F26" i="5" s="1"/>
  <c r="E23" i="5"/>
  <c r="E26" i="5" s="1"/>
  <c r="D23" i="5"/>
  <c r="D26" i="5" s="1"/>
  <c r="AL23" i="4"/>
  <c r="AL26" i="4" s="1"/>
  <c r="AK23" i="4"/>
  <c r="AK26" i="4" s="1"/>
  <c r="AJ23" i="4"/>
  <c r="AJ26" i="4" s="1"/>
  <c r="AI23" i="4"/>
  <c r="AI26" i="4" s="1"/>
  <c r="AH23" i="4"/>
  <c r="AH26" i="4" s="1"/>
  <c r="AG23" i="4"/>
  <c r="AG26" i="4" s="1"/>
  <c r="AF23" i="4"/>
  <c r="AF26" i="4" s="1"/>
  <c r="AE23" i="4"/>
  <c r="AE26" i="4" s="1"/>
  <c r="AD23" i="4"/>
  <c r="AD26" i="4" s="1"/>
  <c r="AC23" i="4"/>
  <c r="AC26" i="4" s="1"/>
  <c r="AB23" i="4"/>
  <c r="AB26" i="4" s="1"/>
  <c r="AA23" i="4"/>
  <c r="AA26" i="4" s="1"/>
  <c r="Z23" i="4"/>
  <c r="Z26" i="4" s="1"/>
  <c r="Y23" i="4"/>
  <c r="Y26" i="4" s="1"/>
  <c r="X23" i="4"/>
  <c r="X26" i="4" s="1"/>
  <c r="W23" i="4"/>
  <c r="W26" i="4" s="1"/>
  <c r="V23" i="4"/>
  <c r="V26" i="4" s="1"/>
  <c r="U23" i="4"/>
  <c r="U26" i="4" s="1"/>
  <c r="T23" i="4"/>
  <c r="T26" i="4" s="1"/>
  <c r="S23" i="4"/>
  <c r="S26" i="4" s="1"/>
  <c r="R23" i="4"/>
  <c r="R26" i="4" s="1"/>
  <c r="Q23" i="4"/>
  <c r="Q26" i="4" s="1"/>
  <c r="P23" i="4"/>
  <c r="P26" i="4" s="1"/>
  <c r="O23" i="4"/>
  <c r="O26" i="4" s="1"/>
  <c r="N23" i="4"/>
  <c r="N26" i="4" s="1"/>
  <c r="M23" i="4"/>
  <c r="M26" i="4" s="1"/>
  <c r="L23" i="4"/>
  <c r="L26" i="4" s="1"/>
  <c r="K23" i="4"/>
  <c r="K26" i="4" s="1"/>
  <c r="J23" i="4"/>
  <c r="J26" i="4" s="1"/>
  <c r="I23" i="4"/>
  <c r="I26" i="4" s="1"/>
  <c r="H23" i="4"/>
  <c r="H26" i="4" s="1"/>
  <c r="G23" i="4"/>
  <c r="G26" i="4" s="1"/>
  <c r="AN26" i="4" s="1"/>
  <c r="AO26" i="4" s="1"/>
  <c r="F27" i="17" s="1"/>
  <c r="F23" i="4"/>
  <c r="F26" i="4" s="1"/>
  <c r="E23" i="4"/>
  <c r="E26" i="4" s="1"/>
  <c r="D23" i="4"/>
  <c r="D26" i="4" s="1"/>
  <c r="AL23" i="3"/>
  <c r="AL26" i="3" s="1"/>
  <c r="AK23" i="3"/>
  <c r="AK26" i="3" s="1"/>
  <c r="AI23" i="3"/>
  <c r="AI26" i="3" s="1"/>
  <c r="AH23" i="3"/>
  <c r="AH26" i="3" s="1"/>
  <c r="AG23" i="3"/>
  <c r="AG26" i="3" s="1"/>
  <c r="AF23" i="3"/>
  <c r="AF26" i="3" s="1"/>
  <c r="AE23" i="3"/>
  <c r="AE26" i="3" s="1"/>
  <c r="AD23" i="3"/>
  <c r="AD26" i="3" s="1"/>
  <c r="AC23" i="3"/>
  <c r="AC26" i="3" s="1"/>
  <c r="AB23" i="3"/>
  <c r="AB26" i="3" s="1"/>
  <c r="AA23" i="3"/>
  <c r="AA26" i="3" s="1"/>
  <c r="Z23" i="3"/>
  <c r="Z26" i="3" s="1"/>
  <c r="Y23" i="3"/>
  <c r="Y26" i="3" s="1"/>
  <c r="X23" i="3"/>
  <c r="X26" i="3" s="1"/>
  <c r="W23" i="3"/>
  <c r="W26" i="3" s="1"/>
  <c r="V23" i="3"/>
  <c r="V26" i="3" s="1"/>
  <c r="U23" i="3"/>
  <c r="U26" i="3" s="1"/>
  <c r="T23" i="3"/>
  <c r="T26" i="3" s="1"/>
  <c r="S23" i="3"/>
  <c r="S26" i="3" s="1"/>
  <c r="R23" i="3"/>
  <c r="R26" i="3" s="1"/>
  <c r="Q23" i="3"/>
  <c r="Q26" i="3" s="1"/>
  <c r="P23" i="3"/>
  <c r="P26" i="3" s="1"/>
  <c r="O23" i="3"/>
  <c r="O26" i="3" s="1"/>
  <c r="N23" i="3"/>
  <c r="N26" i="3" s="1"/>
  <c r="M23" i="3"/>
  <c r="M26" i="3" s="1"/>
  <c r="L23" i="3"/>
  <c r="L26" i="3" s="1"/>
  <c r="K23" i="3"/>
  <c r="K26" i="3" s="1"/>
  <c r="J23" i="3"/>
  <c r="J26" i="3" s="1"/>
  <c r="I23" i="3"/>
  <c r="I26" i="3" s="1"/>
  <c r="H23" i="3"/>
  <c r="H26" i="3" s="1"/>
  <c r="G23" i="3"/>
  <c r="G26" i="3" s="1"/>
  <c r="F23" i="3"/>
  <c r="F26" i="3" s="1"/>
  <c r="E23" i="3"/>
  <c r="E26" i="3" s="1"/>
  <c r="D23" i="3"/>
  <c r="D26" i="10" l="1"/>
  <c r="AN26" i="10" s="1"/>
  <c r="AO26" i="10" s="1"/>
  <c r="L27" i="17" s="1"/>
  <c r="AN23" i="10"/>
  <c r="AO23" i="10" s="1"/>
  <c r="L24" i="17" s="1"/>
  <c r="F6" i="8"/>
  <c r="AL26" i="7"/>
  <c r="AN26" i="7" s="1"/>
  <c r="AO26" i="7" s="1"/>
  <c r="I27" i="17" s="1"/>
  <c r="AN23" i="7"/>
  <c r="AO23" i="7" s="1"/>
  <c r="I24" i="17" s="1"/>
  <c r="Q26" i="9"/>
  <c r="AN24" i="9"/>
  <c r="AO24" i="9" s="1"/>
  <c r="K25" i="17" s="1"/>
  <c r="P25" i="17" s="1"/>
  <c r="F26" i="9"/>
  <c r="AN23" i="9"/>
  <c r="AO23" i="9" s="1"/>
  <c r="K24" i="17" s="1"/>
  <c r="E26" i="12"/>
  <c r="AN26" i="12" s="1"/>
  <c r="AO26" i="12" s="1"/>
  <c r="M27" i="17" s="1"/>
  <c r="AN23" i="12"/>
  <c r="AO23" i="12" s="1"/>
  <c r="M24" i="17" s="1"/>
  <c r="D9" i="8"/>
  <c r="D8" i="8"/>
  <c r="D9" i="13"/>
  <c r="E9" i="13" s="1"/>
  <c r="F9" i="13" s="1"/>
  <c r="G9" i="13" s="1"/>
  <c r="H9" i="13" s="1"/>
  <c r="I9" i="13" s="1"/>
  <c r="J9" i="13" s="1"/>
  <c r="K9" i="13" s="1"/>
  <c r="D8" i="13"/>
  <c r="E8" i="13" s="1"/>
  <c r="F8" i="13" s="1"/>
  <c r="G8" i="13" s="1"/>
  <c r="H8" i="13" s="1"/>
  <c r="I8" i="13" s="1"/>
  <c r="J8" i="13" s="1"/>
  <c r="AN23" i="6"/>
  <c r="AO23" i="6" s="1"/>
  <c r="H24" i="17" s="1"/>
  <c r="D26" i="3"/>
  <c r="AN26" i="6"/>
  <c r="AO26" i="6" s="1"/>
  <c r="H27" i="17" s="1"/>
  <c r="AN23" i="3"/>
  <c r="AO23" i="3" s="1"/>
  <c r="E24" i="17" s="1"/>
  <c r="AN26" i="3"/>
  <c r="AO26" i="3" s="1"/>
  <c r="E27" i="17" s="1"/>
  <c r="D26" i="9"/>
  <c r="D26" i="13"/>
  <c r="D26" i="14"/>
  <c r="D8" i="12"/>
  <c r="E8" i="12" s="1"/>
  <c r="F8" i="12" s="1"/>
  <c r="G8" i="12" s="1"/>
  <c r="H8" i="12" s="1"/>
  <c r="I8" i="12" s="1"/>
  <c r="J8" i="12" s="1"/>
  <c r="H9" i="14"/>
  <c r="I9" i="14" s="1"/>
  <c r="J9" i="14" s="1"/>
  <c r="K9" i="14" s="1"/>
  <c r="D8" i="14"/>
  <c r="E8" i="14" s="1"/>
  <c r="F8" i="14" s="1"/>
  <c r="G8" i="14" s="1"/>
  <c r="H8" i="14" s="1"/>
  <c r="I8" i="14" s="1"/>
  <c r="J8" i="14" s="1"/>
  <c r="D8" i="10"/>
  <c r="E8" i="10" s="1"/>
  <c r="F8" i="10" s="1"/>
  <c r="G8" i="10" s="1"/>
  <c r="H8" i="10" s="1"/>
  <c r="I8" i="10" s="1"/>
  <c r="J8" i="10" s="1"/>
  <c r="K9" i="10"/>
  <c r="K8" i="10"/>
  <c r="K9" i="12"/>
  <c r="K8" i="12"/>
  <c r="D8" i="9"/>
  <c r="E8" i="9" s="1"/>
  <c r="F8" i="9" s="1"/>
  <c r="G8" i="9" s="1"/>
  <c r="H8" i="9" s="1"/>
  <c r="I8" i="9" s="1"/>
  <c r="J8" i="9" s="1"/>
  <c r="K9" i="9"/>
  <c r="K8" i="9"/>
  <c r="D8" i="7"/>
  <c r="E8" i="7" s="1"/>
  <c r="F8" i="7" s="1"/>
  <c r="G8" i="7" s="1"/>
  <c r="H8" i="7" s="1"/>
  <c r="I8" i="7" s="1"/>
  <c r="J8" i="7" s="1"/>
  <c r="K9" i="7"/>
  <c r="K8" i="7"/>
  <c r="K8" i="13" l="1"/>
  <c r="E8" i="8"/>
  <c r="AN26" i="9"/>
  <c r="AO26" i="9" s="1"/>
  <c r="K27" i="17" s="1"/>
  <c r="K8" i="14"/>
  <c r="L9" i="13"/>
  <c r="L8" i="13"/>
  <c r="L8" i="10"/>
  <c r="L9" i="10"/>
  <c r="L9" i="14"/>
  <c r="L8" i="14"/>
  <c r="L8" i="12"/>
  <c r="L9" i="12"/>
  <c r="L9" i="9"/>
  <c r="L8" i="9"/>
  <c r="L8" i="7"/>
  <c r="L9" i="7"/>
  <c r="M9" i="13" l="1"/>
  <c r="M8" i="13"/>
  <c r="M9" i="10"/>
  <c r="M8" i="10"/>
  <c r="M9" i="14"/>
  <c r="M8" i="14"/>
  <c r="M9" i="12"/>
  <c r="M8" i="12"/>
  <c r="M9" i="9"/>
  <c r="M8" i="9"/>
  <c r="M9" i="7"/>
  <c r="M8" i="7"/>
  <c r="N9" i="13" l="1"/>
  <c r="N8" i="13"/>
  <c r="N9" i="10"/>
  <c r="N8" i="10"/>
  <c r="N9" i="14"/>
  <c r="N8" i="14"/>
  <c r="N9" i="12"/>
  <c r="N8" i="12"/>
  <c r="N9" i="9"/>
  <c r="N8" i="9"/>
  <c r="N9" i="7"/>
  <c r="N8" i="7"/>
  <c r="O9" i="13" l="1"/>
  <c r="O8" i="13"/>
  <c r="O9" i="10"/>
  <c r="O8" i="10"/>
  <c r="O9" i="14"/>
  <c r="O8" i="14"/>
  <c r="O9" i="12"/>
  <c r="O8" i="12"/>
  <c r="O9" i="9"/>
  <c r="O8" i="9"/>
  <c r="O9" i="7"/>
  <c r="O8" i="7"/>
  <c r="P9" i="13" l="1"/>
  <c r="P8" i="13"/>
  <c r="P9" i="10"/>
  <c r="P8" i="10"/>
  <c r="P9" i="14"/>
  <c r="P8" i="14"/>
  <c r="P8" i="12"/>
  <c r="P9" i="12"/>
  <c r="P9" i="9"/>
  <c r="P8" i="9"/>
  <c r="P9" i="7"/>
  <c r="P8" i="7"/>
  <c r="Q9" i="13" l="1"/>
  <c r="Q8" i="13"/>
  <c r="Q9" i="10"/>
  <c r="Q8" i="10"/>
  <c r="Q9" i="14"/>
  <c r="Q8" i="14"/>
  <c r="Q9" i="12"/>
  <c r="Q8" i="12"/>
  <c r="Q9" i="9"/>
  <c r="Q8" i="9"/>
  <c r="Q9" i="7"/>
  <c r="Q8" i="7"/>
  <c r="R9" i="13" l="1"/>
  <c r="R8" i="13"/>
  <c r="R9" i="10"/>
  <c r="R8" i="10"/>
  <c r="R9" i="14"/>
  <c r="R8" i="14"/>
  <c r="R9" i="12"/>
  <c r="R8" i="12"/>
  <c r="R9" i="9"/>
  <c r="R8" i="9"/>
  <c r="R9" i="7"/>
  <c r="R8" i="7"/>
  <c r="S9" i="13" l="1"/>
  <c r="S8" i="13"/>
  <c r="S9" i="10"/>
  <c r="S8" i="10"/>
  <c r="S9" i="14"/>
  <c r="S8" i="14"/>
  <c r="S9" i="12"/>
  <c r="S8" i="12"/>
  <c r="S9" i="9"/>
  <c r="S8" i="9"/>
  <c r="S9" i="7"/>
  <c r="S8" i="7"/>
  <c r="T9" i="13" l="1"/>
  <c r="T8" i="13"/>
  <c r="T8" i="10"/>
  <c r="T9" i="10"/>
  <c r="T9" i="14"/>
  <c r="T8" i="14"/>
  <c r="T8" i="12"/>
  <c r="T9" i="12"/>
  <c r="T9" i="9"/>
  <c r="T8" i="9"/>
  <c r="T9" i="7"/>
  <c r="T8" i="7"/>
  <c r="U9" i="13" l="1"/>
  <c r="U8" i="13"/>
  <c r="U9" i="10"/>
  <c r="U8" i="10"/>
  <c r="U9" i="14"/>
  <c r="U8" i="14"/>
  <c r="U9" i="12"/>
  <c r="U8" i="12"/>
  <c r="U9" i="9"/>
  <c r="U8" i="9"/>
  <c r="U9" i="7"/>
  <c r="U8" i="7"/>
  <c r="V9" i="13" l="1"/>
  <c r="V8" i="13"/>
  <c r="V9" i="10"/>
  <c r="V8" i="10"/>
  <c r="V9" i="14"/>
  <c r="V8" i="14"/>
  <c r="V9" i="12"/>
  <c r="V8" i="12"/>
  <c r="V9" i="9"/>
  <c r="V8" i="9"/>
  <c r="V9" i="7"/>
  <c r="V8" i="7"/>
  <c r="W9" i="13" l="1"/>
  <c r="W8" i="13"/>
  <c r="W9" i="10"/>
  <c r="W8" i="10"/>
  <c r="W9" i="14"/>
  <c r="W8" i="14"/>
  <c r="W9" i="12"/>
  <c r="W8" i="12"/>
  <c r="W9" i="9"/>
  <c r="W8" i="9"/>
  <c r="W9" i="7"/>
  <c r="W8" i="7"/>
  <c r="X9" i="13" l="1"/>
  <c r="X8" i="13"/>
  <c r="X9" i="10"/>
  <c r="X8" i="10"/>
  <c r="X9" i="14"/>
  <c r="X8" i="14"/>
  <c r="X8" i="12"/>
  <c r="X9" i="12"/>
  <c r="X9" i="9"/>
  <c r="X8" i="9"/>
  <c r="X9" i="7"/>
  <c r="X8" i="7"/>
  <c r="Y9" i="13" l="1"/>
  <c r="Y8" i="13"/>
  <c r="Y9" i="10"/>
  <c r="Y8" i="10"/>
  <c r="Y9" i="14"/>
  <c r="Y8" i="14"/>
  <c r="Y9" i="12"/>
  <c r="Y8" i="12"/>
  <c r="Y9" i="9"/>
  <c r="Y8" i="9"/>
  <c r="Y9" i="7"/>
  <c r="Y8" i="7"/>
  <c r="Z9" i="13" l="1"/>
  <c r="Z8" i="13"/>
  <c r="Z9" i="10"/>
  <c r="Z8" i="10"/>
  <c r="Z9" i="14"/>
  <c r="Z8" i="14"/>
  <c r="Z9" i="12"/>
  <c r="Z8" i="12"/>
  <c r="Z9" i="9"/>
  <c r="Z8" i="9"/>
  <c r="Z9" i="7"/>
  <c r="Z8" i="7"/>
  <c r="AA9" i="13" l="1"/>
  <c r="AA8" i="13"/>
  <c r="AA9" i="10"/>
  <c r="AA8" i="10"/>
  <c r="AA9" i="14"/>
  <c r="AA8" i="14"/>
  <c r="AA9" i="12"/>
  <c r="AA8" i="12"/>
  <c r="AA9" i="9"/>
  <c r="AA8" i="9"/>
  <c r="AA9" i="7"/>
  <c r="AA8" i="7"/>
  <c r="AB9" i="13" l="1"/>
  <c r="AB8" i="13"/>
  <c r="AB8" i="10"/>
  <c r="AB9" i="10"/>
  <c r="AB9" i="14"/>
  <c r="AB8" i="14"/>
  <c r="AB8" i="12"/>
  <c r="AB9" i="12"/>
  <c r="AB9" i="9"/>
  <c r="AB8" i="9"/>
  <c r="AB9" i="7"/>
  <c r="AB8" i="7"/>
  <c r="AC9" i="13" l="1"/>
  <c r="AC8" i="13"/>
  <c r="AC9" i="10"/>
  <c r="AC8" i="10"/>
  <c r="AC9" i="14"/>
  <c r="AC8" i="14"/>
  <c r="AC9" i="12"/>
  <c r="AC8" i="12"/>
  <c r="AC9" i="9"/>
  <c r="AC8" i="9"/>
  <c r="AC8" i="7"/>
  <c r="AC9" i="7"/>
  <c r="AD9" i="13" l="1"/>
  <c r="AD8" i="13"/>
  <c r="AD9" i="10"/>
  <c r="AD8" i="10"/>
  <c r="AD9" i="14"/>
  <c r="AD8" i="14"/>
  <c r="AD9" i="12"/>
  <c r="AD8" i="12"/>
  <c r="AD9" i="9"/>
  <c r="AD8" i="9"/>
  <c r="AD9" i="7"/>
  <c r="AD8" i="7"/>
  <c r="AE9" i="13" l="1"/>
  <c r="AE8" i="13"/>
  <c r="AE9" i="10"/>
  <c r="AE8" i="10"/>
  <c r="AE9" i="14"/>
  <c r="AE8" i="14"/>
  <c r="AE9" i="12"/>
  <c r="AE8" i="12"/>
  <c r="AE9" i="9"/>
  <c r="AE8" i="9"/>
  <c r="AE9" i="7"/>
  <c r="AE8" i="7"/>
  <c r="AF9" i="13" l="1"/>
  <c r="AF8" i="13"/>
  <c r="AF9" i="10"/>
  <c r="AF8" i="10"/>
  <c r="AF9" i="14"/>
  <c r="AF8" i="14"/>
  <c r="AF9" i="12"/>
  <c r="AF8" i="12"/>
  <c r="AF8" i="9"/>
  <c r="AF9" i="9"/>
  <c r="AF8" i="7"/>
  <c r="AF9" i="7"/>
  <c r="AF8" i="8" l="1"/>
  <c r="AG9" i="13"/>
  <c r="AG8" i="13"/>
  <c r="AG9" i="10"/>
  <c r="AG8" i="10"/>
  <c r="AG8" i="14"/>
  <c r="AG9" i="14"/>
  <c r="AG9" i="12"/>
  <c r="AG8" i="12"/>
  <c r="AG9" i="9"/>
  <c r="AG8" i="9"/>
  <c r="AG8" i="7"/>
  <c r="AG9" i="7"/>
  <c r="AH9" i="7" s="1"/>
  <c r="AG8" i="8" l="1"/>
  <c r="AG9" i="8"/>
  <c r="AI9" i="7"/>
  <c r="AI8" i="7"/>
  <c r="AH9" i="13"/>
  <c r="AH8" i="13"/>
  <c r="AH9" i="10"/>
  <c r="AH8" i="10"/>
  <c r="AH8" i="14"/>
  <c r="AH9" i="14"/>
  <c r="AH9" i="12"/>
  <c r="AH8" i="12"/>
  <c r="AH9" i="9"/>
  <c r="AH8" i="9"/>
  <c r="AH8" i="7"/>
  <c r="AH9" i="8" l="1"/>
  <c r="AH8" i="8"/>
  <c r="AI9" i="13"/>
  <c r="AI8" i="13"/>
  <c r="AI9" i="10"/>
  <c r="AI8" i="10"/>
  <c r="AI9" i="14"/>
  <c r="AI8" i="14"/>
  <c r="AI9" i="12"/>
  <c r="AI8" i="12"/>
  <c r="AI9" i="9"/>
  <c r="AI8" i="9"/>
  <c r="AI9" i="8" l="1"/>
  <c r="AI8" i="8"/>
  <c r="AJ9" i="13"/>
  <c r="AJ8" i="13"/>
  <c r="AJ8" i="10"/>
  <c r="AJ9" i="10"/>
  <c r="AJ9" i="14"/>
  <c r="AJ8" i="14"/>
  <c r="AJ8" i="12"/>
  <c r="AJ9" i="12"/>
  <c r="AJ8" i="9"/>
  <c r="AJ9" i="9"/>
  <c r="AJ9" i="7"/>
  <c r="AJ8" i="7"/>
  <c r="AJ9" i="8" l="1"/>
  <c r="AJ8" i="8"/>
  <c r="AK9" i="13"/>
  <c r="AK8" i="13"/>
  <c r="AK9" i="10"/>
  <c r="AK8" i="10"/>
  <c r="AK9" i="14"/>
  <c r="AK8" i="14"/>
  <c r="AK9" i="12"/>
  <c r="AK8" i="12"/>
  <c r="AK9" i="9"/>
  <c r="AK8" i="9"/>
  <c r="AK9" i="7"/>
  <c r="AK8" i="7"/>
  <c r="AL9" i="13" l="1"/>
  <c r="AL8" i="13"/>
  <c r="AL9" i="10"/>
  <c r="AL8" i="10"/>
  <c r="AL8" i="14"/>
  <c r="AL9" i="14"/>
  <c r="AL9" i="12"/>
  <c r="AL8" i="12"/>
  <c r="AL9" i="9"/>
  <c r="AL8" i="9"/>
  <c r="AL9" i="7"/>
  <c r="AL8" i="7"/>
  <c r="AL10" i="8" l="1"/>
  <c r="AL9" i="8"/>
  <c r="AM9" i="13"/>
  <c r="AM8" i="13"/>
  <c r="AM9" i="10"/>
  <c r="AM8" i="10"/>
  <c r="AM9" i="14"/>
  <c r="AM8" i="14"/>
  <c r="AM9" i="12"/>
  <c r="AM8" i="12"/>
  <c r="AM9" i="9"/>
  <c r="AM8" i="9"/>
  <c r="AM9" i="7"/>
  <c r="AM8" i="7"/>
  <c r="AM9" i="8" l="1"/>
  <c r="AM8" i="8"/>
  <c r="H6" i="6"/>
  <c r="F6" i="6" s="1"/>
  <c r="H6" i="5"/>
  <c r="F6" i="5" s="1"/>
  <c r="H6" i="4"/>
  <c r="F6" i="4" s="1"/>
  <c r="D9" i="6" l="1"/>
  <c r="E9" i="6" s="1"/>
  <c r="F9" i="6" s="1"/>
  <c r="G9" i="6" s="1"/>
  <c r="H9" i="6" s="1"/>
  <c r="I9" i="6" s="1"/>
  <c r="J9" i="6" s="1"/>
  <c r="D8" i="6"/>
  <c r="E8" i="6" s="1"/>
  <c r="F8" i="6" s="1"/>
  <c r="G8" i="6" s="1"/>
  <c r="H8" i="6" s="1"/>
  <c r="I8" i="6" s="1"/>
  <c r="J8" i="6" s="1"/>
  <c r="D9" i="5"/>
  <c r="E9" i="5" s="1"/>
  <c r="F9" i="5" s="1"/>
  <c r="G9" i="5" s="1"/>
  <c r="H9" i="5" s="1"/>
  <c r="I9" i="5" s="1"/>
  <c r="J9" i="5" s="1"/>
  <c r="D8" i="5"/>
  <c r="E8" i="5" s="1"/>
  <c r="F8" i="5" s="1"/>
  <c r="G8" i="5" s="1"/>
  <c r="H8" i="5" s="1"/>
  <c r="I8" i="5" s="1"/>
  <c r="J8" i="5" s="1"/>
  <c r="D9" i="4"/>
  <c r="E9" i="4" s="1"/>
  <c r="F9" i="4" s="1"/>
  <c r="G9" i="4" s="1"/>
  <c r="H9" i="4" s="1"/>
  <c r="I9" i="4" s="1"/>
  <c r="J9" i="4" s="1"/>
  <c r="D8" i="4"/>
  <c r="E8" i="4" s="1"/>
  <c r="F8" i="4" s="1"/>
  <c r="G8" i="4" s="1"/>
  <c r="H8" i="4" s="1"/>
  <c r="I8" i="4" s="1"/>
  <c r="J8" i="4" s="1"/>
  <c r="K8" i="6" l="1"/>
  <c r="K9" i="6"/>
  <c r="K9" i="5"/>
  <c r="K8" i="5"/>
  <c r="K9" i="4"/>
  <c r="K8" i="4"/>
  <c r="L9" i="6" l="1"/>
  <c r="L8" i="6"/>
  <c r="L8" i="5"/>
  <c r="L9" i="5"/>
  <c r="L9" i="4"/>
  <c r="L8" i="4"/>
  <c r="M8" i="6" l="1"/>
  <c r="M9" i="6"/>
  <c r="M8" i="5"/>
  <c r="M9" i="5"/>
  <c r="M8" i="4"/>
  <c r="M9" i="4"/>
  <c r="H6" i="3"/>
  <c r="F6" i="3" s="1"/>
  <c r="AL23" i="1"/>
  <c r="AL26" i="1" s="1"/>
  <c r="AK23" i="1"/>
  <c r="AK26" i="1" s="1"/>
  <c r="AJ23" i="1"/>
  <c r="AJ26" i="1" s="1"/>
  <c r="AI23" i="1"/>
  <c r="AI26" i="1" s="1"/>
  <c r="H6" i="1"/>
  <c r="N8" i="6" l="1"/>
  <c r="N9" i="6"/>
  <c r="N9" i="5"/>
  <c r="N8" i="5"/>
  <c r="N8" i="4"/>
  <c r="N9" i="4"/>
  <c r="D8" i="3"/>
  <c r="E8" i="3" s="1"/>
  <c r="F8" i="3" s="1"/>
  <c r="G8" i="3" s="1"/>
  <c r="H8" i="3" s="1"/>
  <c r="I8" i="3" s="1"/>
  <c r="J8" i="3" s="1"/>
  <c r="D9" i="3"/>
  <c r="E9" i="3" s="1"/>
  <c r="F9" i="3" s="1"/>
  <c r="G9" i="3" s="1"/>
  <c r="H9" i="3" s="1"/>
  <c r="I9" i="3" s="1"/>
  <c r="J9" i="3" s="1"/>
  <c r="F6" i="1"/>
  <c r="O8" i="6" l="1"/>
  <c r="O9" i="6"/>
  <c r="O8" i="5"/>
  <c r="O9" i="5"/>
  <c r="O8" i="4"/>
  <c r="O9" i="4"/>
  <c r="K9" i="3"/>
  <c r="K8" i="3"/>
  <c r="D8" i="1"/>
  <c r="E8" i="1" s="1"/>
  <c r="F8" i="1" s="1"/>
  <c r="G8" i="1" s="1"/>
  <c r="H8" i="1" s="1"/>
  <c r="I8" i="1" s="1"/>
  <c r="J8" i="1" s="1"/>
  <c r="D9" i="1"/>
  <c r="E9" i="1" s="1"/>
  <c r="F9" i="1" s="1"/>
  <c r="G9" i="1" s="1"/>
  <c r="H9" i="1" s="1"/>
  <c r="I9" i="1" s="1"/>
  <c r="J9" i="1" s="1"/>
  <c r="P9" i="6" l="1"/>
  <c r="P8" i="6"/>
  <c r="P8" i="5"/>
  <c r="P9" i="5"/>
  <c r="P9" i="4"/>
  <c r="P8" i="4"/>
  <c r="L8" i="3"/>
  <c r="L9" i="3"/>
  <c r="K9" i="1"/>
  <c r="K8" i="1"/>
  <c r="N11" i="17"/>
  <c r="M8" i="17"/>
  <c r="L11" i="17"/>
  <c r="L9" i="17"/>
  <c r="K10" i="17"/>
  <c r="K9" i="17"/>
  <c r="F11" i="17"/>
  <c r="E9" i="17"/>
  <c r="D23" i="1"/>
  <c r="G23" i="1"/>
  <c r="G26" i="1" s="1"/>
  <c r="E23" i="1"/>
  <c r="E26" i="1" s="1"/>
  <c r="F23" i="1"/>
  <c r="F26" i="1" s="1"/>
  <c r="J23" i="1"/>
  <c r="J26" i="1" s="1"/>
  <c r="K23" i="1"/>
  <c r="K26" i="1" s="1"/>
  <c r="H23" i="1"/>
  <c r="I23" i="1"/>
  <c r="I26" i="1" s="1"/>
  <c r="L23" i="1"/>
  <c r="L26" i="1" s="1"/>
  <c r="M23" i="1"/>
  <c r="M26" i="1" s="1"/>
  <c r="N23" i="1"/>
  <c r="N26" i="1" s="1"/>
  <c r="O23" i="1"/>
  <c r="O26" i="1" s="1"/>
  <c r="P23" i="1"/>
  <c r="P26" i="1" s="1"/>
  <c r="Q23" i="1"/>
  <c r="Q26" i="1" s="1"/>
  <c r="R23" i="1"/>
  <c r="R26" i="1" s="1"/>
  <c r="S23" i="1"/>
  <c r="S26" i="1" s="1"/>
  <c r="T23" i="1"/>
  <c r="T26" i="1" s="1"/>
  <c r="U23" i="1"/>
  <c r="U26" i="1" s="1"/>
  <c r="V23" i="1"/>
  <c r="V26" i="1" s="1"/>
  <c r="W23" i="1"/>
  <c r="W26" i="1" s="1"/>
  <c r="X23" i="1"/>
  <c r="X26" i="1" s="1"/>
  <c r="Y23" i="1"/>
  <c r="Y26" i="1" s="1"/>
  <c r="Z23" i="1"/>
  <c r="Z26" i="1" s="1"/>
  <c r="AA23" i="1"/>
  <c r="AA26" i="1" s="1"/>
  <c r="AB23" i="1"/>
  <c r="AB26" i="1" s="1"/>
  <c r="AC23" i="1"/>
  <c r="AC26" i="1" s="1"/>
  <c r="AD23" i="1"/>
  <c r="AD26" i="1" s="1"/>
  <c r="AE23" i="1"/>
  <c r="AE26" i="1" s="1"/>
  <c r="AF23" i="1"/>
  <c r="AF26" i="1" s="1"/>
  <c r="AG23" i="1"/>
  <c r="AG26" i="1" s="1"/>
  <c r="AH23" i="1"/>
  <c r="AH26" i="1"/>
  <c r="D9" i="17"/>
  <c r="N9" i="17"/>
  <c r="H3" i="17"/>
  <c r="O10" i="17"/>
  <c r="O9" i="17"/>
  <c r="N10" i="17"/>
  <c r="M10" i="17"/>
  <c r="M9" i="17"/>
  <c r="L10" i="17"/>
  <c r="J10" i="17"/>
  <c r="J9" i="17"/>
  <c r="I10" i="17"/>
  <c r="I9" i="17"/>
  <c r="H10" i="17"/>
  <c r="H9" i="17"/>
  <c r="G10" i="17"/>
  <c r="G9" i="17"/>
  <c r="M11" i="17"/>
  <c r="J11" i="17"/>
  <c r="G8" i="17"/>
  <c r="I8" i="17"/>
  <c r="G11" i="17"/>
  <c r="I11" i="17"/>
  <c r="J8" i="17"/>
  <c r="K11" i="17"/>
  <c r="K8" i="17"/>
  <c r="L8" i="17"/>
  <c r="N8" i="17"/>
  <c r="H11" i="17"/>
  <c r="H8" i="17"/>
  <c r="O11" i="17"/>
  <c r="O8" i="17"/>
  <c r="F10" i="17"/>
  <c r="F9" i="17"/>
  <c r="E10" i="17"/>
  <c r="F8" i="17"/>
  <c r="E8" i="17"/>
  <c r="E11" i="17"/>
  <c r="D10" i="17"/>
  <c r="Q8" i="6" l="1"/>
  <c r="Q9" i="6"/>
  <c r="D26" i="1"/>
  <c r="AN23" i="1"/>
  <c r="AO23" i="1" s="1"/>
  <c r="D24" i="17" s="1"/>
  <c r="P24" i="17" s="1"/>
  <c r="Q8" i="5"/>
  <c r="Q9" i="5"/>
  <c r="Q9" i="4"/>
  <c r="Q8" i="4"/>
  <c r="M9" i="3"/>
  <c r="M8" i="3"/>
  <c r="L9" i="1"/>
  <c r="L8" i="1"/>
  <c r="H26" i="1"/>
  <c r="P9" i="17"/>
  <c r="P10" i="17"/>
  <c r="R9" i="6" l="1"/>
  <c r="R8" i="6"/>
  <c r="D8" i="17"/>
  <c r="P8" i="17" s="1"/>
  <c r="AN26" i="1"/>
  <c r="AO26" i="1" s="1"/>
  <c r="D27" i="17" s="1"/>
  <c r="P27" i="17" s="1"/>
  <c r="R9" i="5"/>
  <c r="R8" i="5"/>
  <c r="R9" i="4"/>
  <c r="R8" i="4"/>
  <c r="N9" i="3"/>
  <c r="N8" i="3"/>
  <c r="M9" i="1"/>
  <c r="M8" i="1"/>
  <c r="S9" i="6" l="1"/>
  <c r="S8" i="6"/>
  <c r="D11" i="17"/>
  <c r="P11" i="17" s="1"/>
  <c r="S9" i="5"/>
  <c r="S8" i="5"/>
  <c r="S8" i="4"/>
  <c r="S9" i="4"/>
  <c r="O8" i="3"/>
  <c r="O9" i="3"/>
  <c r="N9" i="1"/>
  <c r="N8" i="1"/>
  <c r="T8" i="6" l="1"/>
  <c r="T9" i="6"/>
  <c r="T8" i="5"/>
  <c r="T9" i="5"/>
  <c r="T9" i="4"/>
  <c r="T8" i="4"/>
  <c r="P8" i="3"/>
  <c r="P9" i="3"/>
  <c r="O9" i="1"/>
  <c r="O8" i="1"/>
  <c r="U9" i="6" l="1"/>
  <c r="U8" i="6"/>
  <c r="U8" i="5"/>
  <c r="U9" i="5"/>
  <c r="U9" i="4"/>
  <c r="U8" i="4"/>
  <c r="Q8" i="3"/>
  <c r="Q9" i="3"/>
  <c r="P9" i="1"/>
  <c r="P8" i="1"/>
  <c r="V9" i="6" l="1"/>
  <c r="V8" i="6"/>
  <c r="V9" i="5"/>
  <c r="V8" i="5"/>
  <c r="V9" i="4"/>
  <c r="V8" i="4"/>
  <c r="R9" i="3"/>
  <c r="R8" i="3"/>
  <c r="Q9" i="1"/>
  <c r="Q8" i="1"/>
  <c r="W9" i="6" l="1"/>
  <c r="W8" i="6"/>
  <c r="W8" i="5"/>
  <c r="W9" i="5"/>
  <c r="W8" i="4"/>
  <c r="W9" i="4"/>
  <c r="S9" i="3"/>
  <c r="S8" i="3"/>
  <c r="R9" i="1"/>
  <c r="R8" i="1"/>
  <c r="X8" i="6" l="1"/>
  <c r="X9" i="6"/>
  <c r="X8" i="5"/>
  <c r="X9" i="5"/>
  <c r="X9" i="4"/>
  <c r="X8" i="4"/>
  <c r="T8" i="3"/>
  <c r="T9" i="3"/>
  <c r="S9" i="1"/>
  <c r="S8" i="1"/>
  <c r="Y8" i="6" l="1"/>
  <c r="Y9" i="6"/>
  <c r="Y8" i="5"/>
  <c r="Y9" i="5"/>
  <c r="Y8" i="4"/>
  <c r="Y9" i="4"/>
  <c r="U9" i="3"/>
  <c r="U8" i="3"/>
  <c r="T9" i="1"/>
  <c r="T8" i="1"/>
  <c r="Z8" i="6" l="1"/>
  <c r="Z9" i="6"/>
  <c r="Z9" i="5"/>
  <c r="Z8" i="5"/>
  <c r="Z9" i="4"/>
  <c r="Z8" i="4"/>
  <c r="V9" i="3"/>
  <c r="V8" i="3"/>
  <c r="U9" i="1"/>
  <c r="U8" i="1"/>
  <c r="AA9" i="6" l="1"/>
  <c r="AA8" i="6"/>
  <c r="AA9" i="5"/>
  <c r="AA8" i="5"/>
  <c r="AA8" i="4"/>
  <c r="AA9" i="4"/>
  <c r="W8" i="3"/>
  <c r="W9" i="3"/>
  <c r="V9" i="1"/>
  <c r="V8" i="1"/>
  <c r="AB9" i="6" l="1"/>
  <c r="AB8" i="6"/>
  <c r="AB8" i="5"/>
  <c r="AB9" i="5"/>
  <c r="AB8" i="4"/>
  <c r="AB9" i="4"/>
  <c r="X8" i="3"/>
  <c r="X9" i="3"/>
  <c r="W9" i="1"/>
  <c r="W8" i="1"/>
  <c r="AC8" i="6" l="1"/>
  <c r="AC9" i="6"/>
  <c r="AC8" i="5"/>
  <c r="AC9" i="5"/>
  <c r="AC9" i="4"/>
  <c r="AC8" i="4"/>
  <c r="Y9" i="3"/>
  <c r="Y8" i="3"/>
  <c r="X9" i="1"/>
  <c r="X8" i="1"/>
  <c r="AD9" i="6" l="1"/>
  <c r="AD8" i="6"/>
  <c r="AD9" i="5"/>
  <c r="AD8" i="5"/>
  <c r="AD9" i="4"/>
  <c r="AD8" i="4"/>
  <c r="Z9" i="3"/>
  <c r="Z8" i="3"/>
  <c r="Y9" i="1"/>
  <c r="Y8" i="1"/>
  <c r="AE8" i="6" l="1"/>
  <c r="AE9" i="6"/>
  <c r="AE9" i="5"/>
  <c r="AE8" i="5"/>
  <c r="AE8" i="4"/>
  <c r="AE9" i="4"/>
  <c r="AA8" i="3"/>
  <c r="AA9" i="3"/>
  <c r="Z9" i="1"/>
  <c r="Z8" i="1"/>
  <c r="AF8" i="6" l="1"/>
  <c r="AF9" i="6"/>
  <c r="AF8" i="5"/>
  <c r="AF9" i="5"/>
  <c r="AF9" i="4"/>
  <c r="AF8" i="4"/>
  <c r="AB8" i="3"/>
  <c r="AB9" i="3"/>
  <c r="AA9" i="1"/>
  <c r="AA8" i="1"/>
  <c r="AG9" i="6" l="1"/>
  <c r="AG8" i="6"/>
  <c r="AG8" i="5"/>
  <c r="AG9" i="5"/>
  <c r="AG9" i="4"/>
  <c r="AG8" i="4"/>
  <c r="AC8" i="3"/>
  <c r="AC9" i="3"/>
  <c r="AB9" i="1"/>
  <c r="AB8" i="1"/>
  <c r="AH9" i="6" l="1"/>
  <c r="AH8" i="6"/>
  <c r="AH8" i="5"/>
  <c r="AH9" i="4"/>
  <c r="AH8" i="4"/>
  <c r="AD9" i="3"/>
  <c r="AD8" i="3"/>
  <c r="AC9" i="1"/>
  <c r="AC8" i="1"/>
  <c r="AI9" i="6" l="1"/>
  <c r="AI8" i="6"/>
  <c r="AI8" i="5"/>
  <c r="AI9" i="5"/>
  <c r="AI9" i="4"/>
  <c r="AI8" i="4"/>
  <c r="AE9" i="3"/>
  <c r="AE8" i="3"/>
  <c r="AD9" i="1"/>
  <c r="AD8" i="1"/>
  <c r="AJ9" i="6" l="1"/>
  <c r="AJ8" i="6"/>
  <c r="AJ9" i="5"/>
  <c r="AJ8" i="5"/>
  <c r="AJ9" i="4"/>
  <c r="AJ8" i="4"/>
  <c r="AF8" i="3"/>
  <c r="AF9" i="3"/>
  <c r="AE9" i="1"/>
  <c r="AE8" i="1"/>
  <c r="AG8" i="3" l="1"/>
  <c r="AG9" i="3"/>
  <c r="AK9" i="5"/>
  <c r="AK8" i="5"/>
  <c r="AK9" i="4"/>
  <c r="AK8" i="4"/>
  <c r="AF9" i="1"/>
  <c r="AF8" i="1"/>
  <c r="AL9" i="6" l="1"/>
  <c r="AL8" i="6"/>
  <c r="AH9" i="3"/>
  <c r="AH8" i="3"/>
  <c r="AL9" i="5"/>
  <c r="AL8" i="5"/>
  <c r="AL9" i="4"/>
  <c r="AL8" i="4"/>
  <c r="AG9" i="1"/>
  <c r="AG8" i="1"/>
  <c r="AM9" i="6" l="1"/>
  <c r="AM8" i="6"/>
  <c r="AI9" i="3"/>
  <c r="AI8" i="3"/>
  <c r="AM8" i="5"/>
  <c r="AM9" i="5"/>
  <c r="AM8" i="4"/>
  <c r="AM9" i="4"/>
  <c r="AH9" i="1"/>
  <c r="AH8" i="1"/>
  <c r="AI9" i="1" l="1"/>
  <c r="AI8" i="1"/>
  <c r="AK9" i="3" l="1"/>
  <c r="AK8" i="3"/>
  <c r="AJ8" i="1"/>
  <c r="AJ9" i="1"/>
  <c r="AL9" i="3" l="1"/>
  <c r="AL8" i="3"/>
  <c r="AK8" i="1"/>
  <c r="AK9" i="1"/>
  <c r="AM9" i="3" l="1"/>
  <c r="AM8" i="3"/>
  <c r="AL8" i="1"/>
  <c r="AL9" i="1"/>
  <c r="AM8" i="1" l="1"/>
  <c r="AM9" i="1"/>
</calcChain>
</file>

<file path=xl/sharedStrings.xml><?xml version="1.0" encoding="utf-8"?>
<sst xmlns="http://schemas.openxmlformats.org/spreadsheetml/2006/main" count="881" uniqueCount="75">
  <si>
    <t>HORIZON 2020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</si>
  <si>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</si>
  <si>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</si>
  <si>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</si>
  <si>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</si>
  <si>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</si>
  <si>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</si>
  <si>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</si>
  <si>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</si>
  <si>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</si>
  <si>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</si>
  <si>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</si>
  <si>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</si>
  <si>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</si>
  <si>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</si>
  <si>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</si>
  <si>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</si>
  <si>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</si>
  <si>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</si>
  <si>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</si>
  <si>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</si>
  <si>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</si>
  <si>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Other EU Projects *</t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</si>
  <si>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</si>
  <si>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</si>
  <si>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</si>
  <si>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</si>
  <si>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</si>
  <si>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</si>
  <si>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</si>
  <si>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</si>
  <si>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</si>
  <si>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</si>
  <si>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</si>
  <si>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</si>
  <si>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</si>
  <si>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</si>
  <si>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</si>
  <si>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</si>
  <si>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</si>
  <si>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</si>
  <si>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</si>
  <si>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</si>
  <si>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r>
      <t xml:space="preserve">* </t>
    </r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</si>
  <si>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Week6</t>
  </si>
  <si>
    <t>BMBF</t>
  </si>
  <si>
    <t>HORIZON EUROPE</t>
  </si>
  <si>
    <t>Horizon Europe</t>
  </si>
  <si>
    <r>
      <t xml:space="preserve">EU - Legal Entitiy: </t>
    </r>
    <r>
      <rPr>
        <b/>
        <sz val="14"/>
        <color theme="1"/>
        <rFont val="Calibri"/>
        <family val="2"/>
        <scheme val="minor"/>
      </rPr>
      <t>UNIVERSITAET ULM</t>
    </r>
  </si>
  <si>
    <r>
      <t xml:space="preserve">EU - PIC:                </t>
    </r>
    <r>
      <rPr>
        <b/>
        <sz val="14"/>
        <color theme="1"/>
        <rFont val="Calibri (Textkörper)"/>
      </rPr>
      <t>999882209</t>
    </r>
  </si>
  <si>
    <t>hours/day</t>
  </si>
  <si>
    <t>Total [days] month</t>
  </si>
  <si>
    <t>EU - Call Identifier:</t>
  </si>
  <si>
    <t>BMBFg</t>
  </si>
  <si>
    <r>
      <t xml:space="preserve">EU - Legal Entitiy: </t>
    </r>
    <r>
      <rPr>
        <b/>
        <sz val="14"/>
        <color rgb="FF000000"/>
        <rFont val="Calibri"/>
        <family val="2"/>
        <scheme val="minor"/>
      </rPr>
      <t>UNIVERSITAET ULM</t>
    </r>
  </si>
  <si>
    <r>
      <t xml:space="preserve">EU - PIC:                </t>
    </r>
    <r>
      <rPr>
        <b/>
        <sz val="14"/>
        <color rgb="FF000000"/>
        <rFont val="Calibri"/>
        <family val="2"/>
        <scheme val="minor"/>
      </rPr>
      <t>999882209</t>
    </r>
  </si>
  <si>
    <t>[d]</t>
  </si>
  <si>
    <t>d]</t>
  </si>
  <si>
    <t xml:space="preserve">Worktime </t>
  </si>
  <si>
    <t>Instructions to complete the timesheets</t>
  </si>
  <si>
    <t>Basic Information must be filled in in "January": light yellow fields  and the naming of the work packages  white or light grey fields</t>
  </si>
  <si>
    <t>Most Information of the January sheet will be used for the whole year.</t>
  </si>
  <si>
    <t>Wherever there are fields in light yeollow in the monthly sheets they must be filled in, too</t>
  </si>
  <si>
    <r>
      <t xml:space="preserve">BE AWARE:  </t>
    </r>
    <r>
      <rPr>
        <b/>
        <sz val="11"/>
        <color theme="1"/>
        <rFont val="Calibri"/>
        <family val="2"/>
        <scheme val="minor"/>
      </rPr>
      <t xml:space="preserve">calculation in each sheet will only be possible if the fields "Hours/week" and "hours/day" are completed </t>
    </r>
  </si>
  <si>
    <r>
      <rPr>
        <b/>
        <sz val="11"/>
        <color theme="1"/>
        <rFont val="Calibri"/>
        <family val="2"/>
        <scheme val="minor"/>
      </rPr>
      <t>Field "hours/day"</t>
    </r>
    <r>
      <rPr>
        <sz val="11"/>
        <color theme="1"/>
        <rFont val="Calibri"/>
        <family val="2"/>
        <scheme val="minor"/>
      </rPr>
      <t>:  - must be indicated in decimal system (for minutes: 12 min = 0,1)</t>
    </r>
  </si>
  <si>
    <t>for staff "Angestellte": if yop work 7h 54min  / d  use "7,9"</t>
  </si>
  <si>
    <t xml:space="preserve"> for "Beamte" working 8 h 12 min / d use "8,2"</t>
  </si>
  <si>
    <t>any other hours/d must be converted analogue</t>
  </si>
  <si>
    <t>Thu</t>
  </si>
  <si>
    <t>Fri</t>
  </si>
  <si>
    <t>Mo</t>
  </si>
  <si>
    <t>Sun</t>
  </si>
  <si>
    <t>Tue</t>
  </si>
  <si>
    <t>Wed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</si>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</sst>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ddd"/>
  </numFmts>
  <fonts count="1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(Textkörper)"/>
    </font>
    <font>
      <b/>
      <sz val="14"/>
      <color theme="1"/>
      <name val="Calibri (Textkörper)"/>
    </font>
    <font>
      <sz val="14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3" borderId="12" xfId="0" applyFill="1" applyBorder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2" fillId="6" borderId="0" xfId="0" applyFont="1" applyFill="1"/>
    <xf numFmtId="0" fontId="0" fillId="6" borderId="0" xfId="0" applyFill="1"/>
    <xf numFmtId="0" fontId="0" fillId="6" borderId="7" xfId="0" applyFill="1" applyBorder="1"/>
    <xf numFmtId="0" fontId="0" fillId="8" borderId="7" xfId="0" applyFill="1" applyBorder="1"/>
    <xf numFmtId="0" fontId="1" fillId="6" borderId="0" xfId="0" applyFont="1" applyFill="1" applyAlignment="1">
      <alignment wrapText="1"/>
    </xf>
    <xf numFmtId="0" fontId="0" fillId="4" borderId="15" xfId="0" applyFill="1" applyBorder="1"/>
    <xf numFmtId="0" fontId="0" fillId="10" borderId="7" xfId="0" applyFill="1" applyBorder="1"/>
    <xf numFmtId="0" fontId="0" fillId="10" borderId="9" xfId="0" applyFill="1" applyBorder="1"/>
    <xf numFmtId="0" fontId="0" fillId="10" borderId="16" xfId="0" applyFill="1" applyBorder="1"/>
    <xf numFmtId="0" fontId="0" fillId="0" borderId="17" xfId="0" applyBorder="1"/>
    <xf numFmtId="0" fontId="0" fillId="3" borderId="18" xfId="0" applyFill="1" applyBorder="1"/>
    <xf numFmtId="0" fontId="0" fillId="0" borderId="19" xfId="0" applyBorder="1"/>
    <xf numFmtId="0" fontId="0" fillId="3" borderId="20" xfId="0" applyFill="1" applyBorder="1"/>
    <xf numFmtId="0" fontId="0" fillId="3" borderId="21" xfId="0" applyFill="1" applyBorder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8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6" borderId="13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7" xfId="0" applyFill="1" applyBorder="1" applyAlignment="1">
      <alignment vertical="top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5" fillId="8" borderId="6" xfId="0" applyFont="1" applyFill="1" applyBorder="1"/>
    <xf numFmtId="0" fontId="5" fillId="6" borderId="0" xfId="0" applyFont="1" applyFill="1"/>
    <xf numFmtId="165" fontId="10" fillId="0" borderId="2" xfId="0" applyNumberFormat="1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9" fillId="6" borderId="0" xfId="0" applyFont="1" applyFill="1"/>
    <xf numFmtId="2" fontId="9" fillId="6" borderId="0" xfId="0" applyNumberFormat="1" applyFont="1" applyFill="1"/>
    <xf numFmtId="0" fontId="0" fillId="9" borderId="6" xfId="0" applyFill="1" applyBorder="1" applyProtection="1">
      <protection locked="0"/>
    </xf>
    <xf numFmtId="0" fontId="5" fillId="10" borderId="6" xfId="0" applyFont="1" applyFill="1" applyBorder="1"/>
    <xf numFmtId="0" fontId="0" fillId="6" borderId="1" xfId="0" applyFill="1" applyBorder="1"/>
    <xf numFmtId="0" fontId="7" fillId="11" borderId="0" xfId="0" applyFont="1" applyFill="1"/>
    <xf numFmtId="0" fontId="8" fillId="0" borderId="7" xfId="0" applyFont="1" applyBorder="1"/>
    <xf numFmtId="0" fontId="11" fillId="6" borderId="0" xfId="0" applyFont="1" applyFill="1"/>
    <xf numFmtId="0" fontId="12" fillId="6" borderId="0" xfId="0" applyFont="1" applyFill="1"/>
    <xf numFmtId="0" fontId="0" fillId="6" borderId="0" xfId="0" applyFill="1" applyAlignment="1">
      <alignment wrapText="1"/>
    </xf>
    <xf numFmtId="0" fontId="8" fillId="6" borderId="0" xfId="0" applyFont="1" applyFill="1"/>
    <xf numFmtId="2" fontId="0" fillId="0" borderId="2" xfId="0" applyNumberFormat="1" applyBorder="1"/>
    <xf numFmtId="2" fontId="0" fillId="3" borderId="12" xfId="0" applyNumberFormat="1" applyFill="1" applyBorder="1"/>
    <xf numFmtId="2" fontId="0" fillId="4" borderId="4" xfId="0" applyNumberFormat="1" applyFill="1" applyBorder="1"/>
    <xf numFmtId="0" fontId="8" fillId="0" borderId="0" xfId="0" applyFont="1"/>
    <xf numFmtId="0" fontId="3" fillId="6" borderId="0" xfId="0" applyFont="1" applyFill="1"/>
    <xf numFmtId="0" fontId="8" fillId="11" borderId="0" xfId="0" applyFont="1" applyFill="1"/>
    <xf numFmtId="0" fontId="14" fillId="11" borderId="0" xfId="0" applyFont="1" applyFill="1"/>
    <xf numFmtId="2" fontId="0" fillId="3" borderId="2" xfId="0" applyNumberFormat="1" applyFill="1" applyBorder="1"/>
    <xf numFmtId="2" fontId="0" fillId="4" borderId="2" xfId="0" applyNumberFormat="1" applyFill="1" applyBorder="1"/>
    <xf numFmtId="2" fontId="0" fillId="6" borderId="0" xfId="0" applyNumberFormat="1" applyFill="1"/>
    <xf numFmtId="0" fontId="5" fillId="9" borderId="3" xfId="0" applyFont="1" applyFill="1" applyBorder="1" applyProtection="1">
      <protection locked="0"/>
    </xf>
    <xf numFmtId="0" fontId="0" fillId="6" borderId="2" xfId="0" applyFill="1" applyBorder="1"/>
    <xf numFmtId="0" fontId="8" fillId="15" borderId="0" xfId="0" applyFont="1" applyFill="1"/>
    <xf numFmtId="0" fontId="0" fillId="8" borderId="2" xfId="0" applyFill="1" applyBorder="1"/>
    <xf numFmtId="0" fontId="0" fillId="8" borderId="19" xfId="0" applyFill="1" applyBorder="1"/>
    <xf numFmtId="2" fontId="0" fillId="7" borderId="2" xfId="0" applyNumberFormat="1" applyFill="1" applyBorder="1"/>
    <xf numFmtId="2" fontId="0" fillId="14" borderId="18" xfId="0" applyNumberFormat="1" applyFill="1" applyBorder="1"/>
    <xf numFmtId="0" fontId="0" fillId="5" borderId="12" xfId="0" applyFill="1" applyBorder="1"/>
    <xf numFmtId="2" fontId="0" fillId="5" borderId="12" xfId="0" applyNumberFormat="1" applyFill="1" applyBorder="1"/>
    <xf numFmtId="2" fontId="0" fillId="5" borderId="18" xfId="0" applyNumberFormat="1" applyFill="1" applyBorder="1"/>
    <xf numFmtId="2" fontId="0" fillId="0" borderId="5" xfId="0" applyNumberFormat="1" applyBorder="1"/>
    <xf numFmtId="2" fontId="0" fillId="0" borderId="0" xfId="0" applyNumberFormat="1"/>
    <xf numFmtId="2" fontId="0" fillId="12" borderId="18" xfId="0" applyNumberFormat="1" applyFill="1" applyBorder="1"/>
    <xf numFmtId="2" fontId="0" fillId="0" borderId="3" xfId="0" applyNumberFormat="1" applyBorder="1"/>
    <xf numFmtId="2" fontId="0" fillId="0" borderId="4" xfId="0" applyNumberFormat="1" applyBorder="1"/>
    <xf numFmtId="2" fontId="0" fillId="13" borderId="18" xfId="0" applyNumberFormat="1" applyFill="1" applyBorder="1"/>
    <xf numFmtId="0" fontId="0" fillId="0" borderId="0" xfId="0"/>
    <xf numFmtId="0" fontId="0" fillId="6" borderId="0" xfId="0" applyFill="1"/>
    <xf numFmtId="0" fontId="15" fillId="0" borderId="0" xfId="0" applyFont="1"/>
    <xf numFmtId="165" fontId="10" fillId="0" borderId="2" xfId="0" applyNumberFormat="1" applyFont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5" borderId="2" xfId="0" applyFill="1" applyBorder="1" applyProtection="1"/>
    <xf numFmtId="0" fontId="0" fillId="6" borderId="0" xfId="0" applyFill="1" applyProtection="1"/>
    <xf numFmtId="0" fontId="0" fillId="10" borderId="9" xfId="0" applyFill="1" applyBorder="1" applyProtection="1"/>
    <xf numFmtId="0" fontId="0" fillId="2" borderId="2" xfId="0" applyFill="1" applyBorder="1" applyProtection="1"/>
    <xf numFmtId="0" fontId="0" fillId="7" borderId="2" xfId="0" applyFill="1" applyBorder="1" applyProtection="1"/>
    <xf numFmtId="0" fontId="0" fillId="9" borderId="2" xfId="0" applyFill="1" applyBorder="1" applyProtection="1"/>
    <xf numFmtId="0" fontId="0" fillId="3" borderId="12" xfId="0" applyFill="1" applyBorder="1" applyProtection="1"/>
    <xf numFmtId="0" fontId="0" fillId="2" borderId="5" xfId="0" applyFill="1" applyBorder="1" applyProtection="1"/>
    <xf numFmtId="0" fontId="0" fillId="9" borderId="5" xfId="0" applyFill="1" applyBorder="1" applyProtection="1"/>
    <xf numFmtId="0" fontId="0" fillId="2" borderId="3" xfId="0" applyFill="1" applyBorder="1" applyProtection="1"/>
    <xf numFmtId="0" fontId="0" fillId="9" borderId="3" xfId="0" applyFill="1" applyBorder="1" applyProtection="1"/>
    <xf numFmtId="0" fontId="0" fillId="4" borderId="4" xfId="0" applyFill="1" applyBorder="1" applyProtection="1"/>
    <xf numFmtId="0" fontId="0" fillId="8" borderId="9" xfId="0" applyFill="1" applyBorder="1" applyProtection="1"/>
    <xf numFmtId="0" fontId="0" fillId="10" borderId="16" xfId="0" applyFill="1" applyBorder="1" applyProtection="1"/>
    <xf numFmtId="0" fontId="0" fillId="9" borderId="6" xfId="0" applyFill="1" applyBorder="1" applyProtection="1"/>
    <xf numFmtId="0" fontId="0" fillId="0" borderId="0" xfId="0" applyProtection="1"/>
    <xf numFmtId="0" fontId="0" fillId="8" borderId="16" xfId="0" applyFill="1" applyBorder="1" applyProtection="1"/>
    <xf numFmtId="165" fontId="10" fillId="0" borderId="17" xfId="0" applyNumberFormat="1" applyFont="1" applyBorder="1" applyAlignment="1" applyProtection="1">
      <alignment horizontal="center"/>
    </xf>
    <xf numFmtId="0" fontId="0" fillId="9" borderId="17" xfId="0" applyFill="1" applyBorder="1" applyAlignment="1" applyProtection="1">
      <alignment horizontal="center"/>
    </xf>
    <xf numFmtId="0" fontId="0" fillId="5" borderId="17" xfId="0" applyFill="1" applyBorder="1" applyProtection="1"/>
    <xf numFmtId="0" fontId="0" fillId="9" borderId="7" xfId="0" applyFill="1" applyBorder="1" applyProtection="1">
      <protection locked="0"/>
    </xf>
    <xf numFmtId="0" fontId="0" fillId="0" borderId="7" xfId="0" applyBorder="1" applyProtection="1">
      <protection locked="0"/>
    </xf>
    <xf numFmtId="164" fontId="0" fillId="6" borderId="0" xfId="0" applyNumberFormat="1" applyFill="1"/>
    <xf numFmtId="0" fontId="0" fillId="6" borderId="0" xfId="0" applyFill="1"/>
    <xf numFmtId="0" fontId="0" fillId="0" borderId="0" xfId="0"/>
    <xf numFmtId="0" fontId="0" fillId="0" borderId="17" xfId="0" applyBorder="1"/>
    <xf numFmtId="0" fontId="0" fillId="0" borderId="9" xfId="0" applyBorder="1"/>
    <xf numFmtId="0" fontId="0" fillId="0" borderId="16" xfId="0" applyBorder="1"/>
    <xf numFmtId="0" fontId="0" fillId="9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2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1" fontId="0" fillId="9" borderId="7" xfId="0" applyNumberFormat="1" applyFill="1" applyBorder="1" applyProtection="1">
      <protection locked="0"/>
    </xf>
    <xf numFmtId="0" fontId="5" fillId="6" borderId="17" xfId="0" applyFont="1" applyFill="1" applyBorder="1"/>
    <xf numFmtId="0" fontId="5" fillId="6" borderId="16" xfId="0" applyFont="1" applyFill="1" applyBorder="1"/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6" borderId="7" xfId="0" applyFill="1" applyBorder="1"/>
    <xf numFmtId="0" fontId="3" fillId="6" borderId="8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3" fillId="6" borderId="22" xfId="0" applyFont="1" applyFill="1" applyBorder="1" applyAlignment="1">
      <alignment horizontal="left" vertical="top"/>
    </xf>
    <xf numFmtId="0" fontId="3" fillId="6" borderId="13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6" borderId="14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left" vertical="top"/>
    </xf>
    <xf numFmtId="1" fontId="0" fillId="6" borderId="7" xfId="0" applyNumberFormat="1" applyFill="1" applyBorder="1"/>
    <xf numFmtId="0" fontId="3" fillId="6" borderId="8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6" borderId="22" xfId="0" applyFont="1" applyFill="1" applyBorder="1" applyAlignment="1">
      <alignment vertical="top"/>
    </xf>
    <xf numFmtId="0" fontId="3" fillId="6" borderId="13" xfId="0" applyFont="1" applyFill="1" applyBorder="1" applyAlignment="1">
      <alignment vertical="top"/>
    </xf>
    <xf numFmtId="0" fontId="3" fillId="6" borderId="0" xfId="0" applyFont="1" applyFill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5" fillId="6" borderId="0" xfId="0" applyFont="1" applyFill="1"/>
    <xf numFmtId="0" fontId="0" fillId="9" borderId="10" xfId="0" applyFill="1" applyBorder="1" applyProtection="1">
      <protection locked="0"/>
    </xf>
    <xf numFmtId="0" fontId="8" fillId="15" borderId="7" xfId="0" applyFont="1" applyFill="1" applyBorder="1"/>
    <xf numFmtId="0" fontId="6" fillId="6" borderId="0" xfId="0" applyFont="1" applyFill="1"/>
    <xf numFmtId="1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1">
    <cellStyle name="Standard" xfId="0" builtinId="0"/>
  </cellStyles>
  <dxfs count="617"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112889</xdr:rowOff>
    </xdr:from>
    <xdr:to>
      <xdr:col>36</xdr:col>
      <xdr:colOff>54346</xdr:colOff>
      <xdr:row>2</xdr:row>
      <xdr:rowOff>398286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7518AA3-4DED-944D-8102-14213C9AB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0" y="112889"/>
          <a:ext cx="2759869" cy="774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20479</xdr:colOff>
      <xdr:row>2</xdr:row>
      <xdr:rowOff>397510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BFB4C4-C643-FB4C-B548-585B165F4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20479</xdr:colOff>
      <xdr:row>2</xdr:row>
      <xdr:rowOff>397510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95B7D10-BA39-6945-9131-017B2410D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444500</xdr:colOff>
      <xdr:row>0</xdr:row>
      <xdr:rowOff>114300</xdr:rowOff>
    </xdr:from>
    <xdr:to>
      <xdr:col>36</xdr:col>
      <xdr:colOff>15399</xdr:colOff>
      <xdr:row>2</xdr:row>
      <xdr:rowOff>402590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8C822E-6D59-7C4C-A90A-000B75D1E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114300"/>
          <a:ext cx="2759869" cy="774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</xdr:colOff>
      <xdr:row>0</xdr:row>
      <xdr:rowOff>114300</xdr:rowOff>
    </xdr:from>
    <xdr:to>
      <xdr:col>15</xdr:col>
      <xdr:colOff>325278</xdr:colOff>
      <xdr:row>2</xdr:row>
      <xdr:rowOff>402590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370EF5A-DDD8-0EF1-2050-FFA5D80A7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099" y="114300"/>
          <a:ext cx="2759869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88900</xdr:rowOff>
    </xdr:from>
    <xdr:to>
      <xdr:col>36</xdr:col>
      <xdr:colOff>20479</xdr:colOff>
      <xdr:row>2</xdr:row>
      <xdr:rowOff>381000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BBE163-52BD-B042-8FF5-970C11857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88900"/>
          <a:ext cx="2759869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42333</xdr:colOff>
      <xdr:row>0</xdr:row>
      <xdr:rowOff>127000</xdr:rowOff>
    </xdr:from>
    <xdr:to>
      <xdr:col>36</xdr:col>
      <xdr:colOff>92869</xdr:colOff>
      <xdr:row>2</xdr:row>
      <xdr:rowOff>421922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A204F4D-4922-1C4A-88E3-F0C982536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2333" y="127000"/>
          <a:ext cx="2759869" cy="774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444500</xdr:colOff>
      <xdr:row>0</xdr:row>
      <xdr:rowOff>76200</xdr:rowOff>
    </xdr:from>
    <xdr:to>
      <xdr:col>36</xdr:col>
      <xdr:colOff>9684</xdr:colOff>
      <xdr:row>2</xdr:row>
      <xdr:rowOff>364490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0DDD27D-A0CF-4D45-A8F9-D8E473FD1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76200"/>
          <a:ext cx="2759869" cy="774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20479</xdr:colOff>
      <xdr:row>2</xdr:row>
      <xdr:rowOff>397510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386AA4-0155-824F-BE09-0D6EDD909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</xdr:colOff>
      <xdr:row>0</xdr:row>
      <xdr:rowOff>114300</xdr:rowOff>
    </xdr:from>
    <xdr:to>
      <xdr:col>35</xdr:col>
      <xdr:colOff>54769</xdr:colOff>
      <xdr:row>2</xdr:row>
      <xdr:rowOff>398780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3CFA437-0F63-B646-9A1C-646CD85A4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0600" y="114300"/>
          <a:ext cx="2759869" cy="774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20479</xdr:colOff>
      <xdr:row>2</xdr:row>
      <xdr:rowOff>397510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CCC08C5-05E0-CD4C-BE4A-4D848E566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12700</xdr:colOff>
      <xdr:row>0</xdr:row>
      <xdr:rowOff>76200</xdr:rowOff>
    </xdr:from>
    <xdr:to>
      <xdr:col>36</xdr:col>
      <xdr:colOff>27464</xdr:colOff>
      <xdr:row>2</xdr:row>
      <xdr:rowOff>364490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7C50DA1-252E-134E-95BB-981B696F5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400" y="76200"/>
          <a:ext cx="2759869" cy="774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114300</xdr:rowOff>
    </xdr:from>
    <xdr:to>
      <xdr:col>36</xdr:col>
      <xdr:colOff>16669</xdr:colOff>
      <xdr:row>2</xdr:row>
      <xdr:rowOff>398780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F7B78BB-BED7-2E4C-B0C5-3E4821BF0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14300"/>
          <a:ext cx="2759869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2"/>
  <sheetViews>
    <sheetView tabSelected="1" zoomScale="90" zoomScaleNormal="90" workbookViewId="0">
      <selection activeCell="O14" sqref="O14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8" customWidth="1"/>
    <col min="41" max="41" width="10" customWidth="1"/>
  </cols>
  <sheetData>
    <row r="1" spans="1:41" ht="18">
      <c r="A1" s="11" t="s">
        <v>0</v>
      </c>
      <c r="B1" s="11"/>
      <c r="C1" s="12"/>
      <c r="D1" s="25"/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25"/>
      <c r="R1" s="12"/>
      <c r="S1" s="12"/>
      <c r="T1" s="12"/>
      <c r="U1" s="12"/>
      <c r="V1" s="11" t="s">
        <v>45</v>
      </c>
      <c r="W1" s="12"/>
      <c r="X1" s="25"/>
      <c r="Y1" s="12"/>
      <c r="Z1" s="12"/>
      <c r="AA1" s="12"/>
      <c r="AB1" s="11"/>
      <c r="AC1" s="12"/>
      <c r="AD1" s="4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09"/>
      <c r="D3" s="110"/>
      <c r="E3" s="110"/>
      <c r="F3" s="110"/>
      <c r="G3" s="110"/>
      <c r="H3" s="110"/>
      <c r="I3" s="110"/>
      <c r="J3" s="110"/>
      <c r="K3" s="12"/>
      <c r="L3" s="112" t="s">
        <v>23</v>
      </c>
      <c r="M3" s="112"/>
      <c r="N3" s="112"/>
      <c r="O3" s="128"/>
      <c r="P3" s="110"/>
      <c r="Q3" s="12"/>
      <c r="R3" s="12"/>
      <c r="S3" s="12" t="s">
        <v>52</v>
      </c>
      <c r="T3" s="12"/>
      <c r="U3" s="12"/>
      <c r="V3" s="109"/>
      <c r="W3" s="110"/>
      <c r="X3" s="110"/>
      <c r="Y3" s="110"/>
      <c r="Z3" s="110"/>
      <c r="AA3" s="110"/>
      <c r="AB3" s="110"/>
      <c r="AC3" s="110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45292</v>
      </c>
      <c r="F5" s="111"/>
      <c r="G5" s="12"/>
      <c r="H5" s="12" t="s">
        <v>11</v>
      </c>
      <c r="I5" s="12"/>
      <c r="J5" s="112" t="s">
        <v>24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2</v>
      </c>
      <c r="G6" s="47"/>
      <c r="H6" s="48">
        <f>E5</f>
        <v>45292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12"/>
      <c r="D8" s="87" t="str">
        <f>IF($F6=1,"Sun","")</f>
        <v/>
      </c>
      <c r="E8" s="45" t="str">
        <f>IF($F6=2,"Mo",IF(D8="","","Mo"))</f>
        <v>Mo</v>
      </c>
      <c r="F8" s="45" t="str">
        <f>IF($F6=3,"Tue",IF(E8="","","Tue"))</f>
        <v>Tue</v>
      </c>
      <c r="G8" s="45" t="str">
        <f>IF($F6=4,"Wed",IF(F8="","","Wed"))</f>
        <v>Wed</v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45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87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87" t="str">
        <f t="shared" si="1"/>
        <v/>
      </c>
      <c r="AL8" s="87" t="str">
        <f t="shared" si="1"/>
        <v/>
      </c>
      <c r="AM8" s="106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29" t="s">
        <v>3</v>
      </c>
      <c r="B9" s="130"/>
      <c r="C9" s="12"/>
      <c r="D9" s="88" t="str">
        <f>IF(F6=1,1,"")</f>
        <v/>
      </c>
      <c r="E9" s="46">
        <f>IF(F6=2,1,IF(D9="","",D9+1))</f>
        <v>1</v>
      </c>
      <c r="F9" s="46">
        <f>IF(F6=3,1,IF(E9="","",E9+1))</f>
        <v>2</v>
      </c>
      <c r="G9" s="46">
        <f>IF(F6=4,1,IF(F9="","",F9+1))</f>
        <v>3</v>
      </c>
      <c r="H9" s="46">
        <f>IF(F6=5,1,IF(G9="","",G9+1))</f>
        <v>4</v>
      </c>
      <c r="I9" s="46">
        <f>IF(F6=6,1,IF(H9="","",H9+1))</f>
        <v>5</v>
      </c>
      <c r="J9" s="46">
        <f>IF(F6=7,1,IF(I9="","",I9+1))</f>
        <v>6</v>
      </c>
      <c r="K9" s="46">
        <f>1+J9</f>
        <v>7</v>
      </c>
      <c r="L9" s="46">
        <f t="shared" ref="L9:AG9" si="3">1+K9</f>
        <v>8</v>
      </c>
      <c r="M9" s="46">
        <f t="shared" si="3"/>
        <v>9</v>
      </c>
      <c r="N9" s="46">
        <f t="shared" si="3"/>
        <v>10</v>
      </c>
      <c r="O9" s="46">
        <f t="shared" si="3"/>
        <v>11</v>
      </c>
      <c r="P9" s="46">
        <f t="shared" si="3"/>
        <v>12</v>
      </c>
      <c r="Q9" s="46">
        <f t="shared" si="3"/>
        <v>13</v>
      </c>
      <c r="R9" s="46">
        <f t="shared" si="3"/>
        <v>14</v>
      </c>
      <c r="S9" s="46">
        <f t="shared" si="3"/>
        <v>15</v>
      </c>
      <c r="T9" s="46">
        <f t="shared" si="3"/>
        <v>16</v>
      </c>
      <c r="U9" s="46">
        <f t="shared" si="3"/>
        <v>17</v>
      </c>
      <c r="V9" s="46">
        <f t="shared" si="3"/>
        <v>18</v>
      </c>
      <c r="W9" s="46">
        <f t="shared" si="3"/>
        <v>19</v>
      </c>
      <c r="X9" s="46">
        <f t="shared" si="3"/>
        <v>20</v>
      </c>
      <c r="Y9" s="46">
        <f t="shared" si="3"/>
        <v>21</v>
      </c>
      <c r="Z9" s="46">
        <f t="shared" si="3"/>
        <v>22</v>
      </c>
      <c r="AA9" s="46">
        <f t="shared" si="3"/>
        <v>23</v>
      </c>
      <c r="AB9" s="46">
        <f t="shared" si="3"/>
        <v>24</v>
      </c>
      <c r="AC9" s="46">
        <f t="shared" si="3"/>
        <v>25</v>
      </c>
      <c r="AD9" s="46">
        <f t="shared" si="3"/>
        <v>26</v>
      </c>
      <c r="AE9" s="46">
        <f t="shared" si="3"/>
        <v>27</v>
      </c>
      <c r="AF9" s="46">
        <f t="shared" si="3"/>
        <v>28</v>
      </c>
      <c r="AG9" s="46">
        <f t="shared" si="3"/>
        <v>29</v>
      </c>
      <c r="AH9" s="46">
        <f>IF(1+AG9&gt;=32,"",1+AG9)</f>
        <v>30</v>
      </c>
      <c r="AI9" s="46">
        <f>IF(AH9="","",IF(1+AH9&gt;=32,"",1+AH9))</f>
        <v>31</v>
      </c>
      <c r="AJ9" s="88" t="str">
        <f>IF(AI9="","",IF(1+AI9&gt;=32,"",1+AI9))</f>
        <v/>
      </c>
      <c r="AK9" s="88" t="str">
        <f>IF(AJ9="","",IF(1+AJ9&gt;=32,"",1+AJ9))</f>
        <v/>
      </c>
      <c r="AL9" s="88" t="str">
        <f>IF(AK9="","",IF(1+AK9&gt;=32,"",1+AK9))</f>
        <v/>
      </c>
      <c r="AM9" s="107" t="str">
        <f>IF(AL9="","",IF(1+AL9&gt;=32,"",1+AL9))</f>
        <v/>
      </c>
      <c r="AN9" s="12"/>
      <c r="AO9" s="12"/>
    </row>
    <row r="10" spans="1:41" ht="69" customHeight="1">
      <c r="A10" s="131" t="s">
        <v>41</v>
      </c>
      <c r="B10" s="132"/>
      <c r="D10" s="89"/>
      <c r="E10" s="26"/>
      <c r="F10" s="26"/>
      <c r="G10" s="26"/>
      <c r="H10" s="26"/>
      <c r="I10" s="26"/>
      <c r="J10" s="26" t="s">
        <v>28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89"/>
      <c r="AK10" s="89"/>
      <c r="AL10" s="89"/>
      <c r="AM10" s="108"/>
      <c r="AN10" s="12"/>
      <c r="AO10" s="12"/>
    </row>
    <row r="11" spans="1:41" ht="16.5" customHeight="1">
      <c r="A11" s="12"/>
      <c r="B11" s="15"/>
      <c r="C11" s="13"/>
      <c r="D11" s="9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90"/>
      <c r="AK11" s="90"/>
      <c r="AL11" s="90"/>
      <c r="AM11" s="90"/>
      <c r="AN11" s="12"/>
      <c r="AO11" s="12"/>
    </row>
    <row r="12" spans="1:41" ht="30" customHeight="1">
      <c r="A12" s="43" t="s">
        <v>15</v>
      </c>
      <c r="B12" s="43" t="s">
        <v>14</v>
      </c>
      <c r="C12" s="14"/>
      <c r="D12" s="10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1"/>
      <c r="AK12" s="101"/>
      <c r="AL12" s="101"/>
      <c r="AM12" s="105"/>
      <c r="AN12" s="56" t="s">
        <v>4</v>
      </c>
      <c r="AO12" s="56" t="s">
        <v>51</v>
      </c>
    </row>
    <row r="13" spans="1:41" ht="32.25" customHeight="1">
      <c r="A13" s="8" t="s">
        <v>15</v>
      </c>
      <c r="B13" s="27"/>
      <c r="C13" s="9" t="s">
        <v>13</v>
      </c>
      <c r="D13" s="92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93"/>
      <c r="AK13" s="93"/>
      <c r="AL13" s="93"/>
      <c r="AM13" s="93"/>
      <c r="AN13" s="1">
        <f t="shared" ref="AN13:AN26" si="4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42"/>
      <c r="C14" s="1" t="s">
        <v>13</v>
      </c>
      <c r="D14" s="9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94"/>
      <c r="AK14" s="94"/>
      <c r="AL14" s="94"/>
      <c r="AM14" s="94"/>
      <c r="AN14" s="1">
        <f t="shared" si="4"/>
        <v>0</v>
      </c>
      <c r="AO14" s="58" t="e">
        <f>AN14/U5</f>
        <v>#DIV/0!</v>
      </c>
    </row>
    <row r="15" spans="1:41" ht="32.25" customHeight="1">
      <c r="A15" s="8" t="s">
        <v>15</v>
      </c>
      <c r="B15" s="27"/>
      <c r="C15" s="9" t="s">
        <v>13</v>
      </c>
      <c r="D15" s="9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93"/>
      <c r="AK15" s="93"/>
      <c r="AL15" s="93"/>
      <c r="AM15" s="93"/>
      <c r="AN15" s="1">
        <f t="shared" si="4"/>
        <v>0</v>
      </c>
      <c r="AO15" s="58" t="e">
        <f>AN15/U5</f>
        <v>#DIV/0!</v>
      </c>
    </row>
    <row r="16" spans="1:41" ht="32.25" customHeight="1">
      <c r="A16" s="1" t="s">
        <v>15</v>
      </c>
      <c r="B16" s="42"/>
      <c r="C16" s="1" t="s">
        <v>13</v>
      </c>
      <c r="D16" s="9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94"/>
      <c r="AK16" s="94"/>
      <c r="AL16" s="94"/>
      <c r="AM16" s="94"/>
      <c r="AN16" s="1">
        <f t="shared" si="4"/>
        <v>0</v>
      </c>
      <c r="AO16" s="58" t="e">
        <f>AN16/U5</f>
        <v>#DIV/0!</v>
      </c>
    </row>
    <row r="17" spans="1:41" ht="32.25" customHeight="1">
      <c r="A17" s="8" t="s">
        <v>15</v>
      </c>
      <c r="B17" s="27"/>
      <c r="C17" s="9" t="s">
        <v>13</v>
      </c>
      <c r="D17" s="9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93"/>
      <c r="AK17" s="93"/>
      <c r="AL17" s="93"/>
      <c r="AM17" s="93"/>
      <c r="AN17" s="1">
        <f t="shared" si="4"/>
        <v>0</v>
      </c>
      <c r="AO17" s="58" t="e">
        <f>AN17/U5</f>
        <v>#DIV/0!</v>
      </c>
    </row>
    <row r="18" spans="1:41" ht="32.25" customHeight="1">
      <c r="A18" s="1" t="s">
        <v>15</v>
      </c>
      <c r="B18" s="42"/>
      <c r="C18" s="1" t="s">
        <v>13</v>
      </c>
      <c r="D18" s="9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94"/>
      <c r="AK18" s="94"/>
      <c r="AL18" s="94"/>
      <c r="AM18" s="94"/>
      <c r="AN18" s="1">
        <f t="shared" si="4"/>
        <v>0</v>
      </c>
      <c r="AO18" s="58" t="e">
        <f>AN18/U5</f>
        <v>#DIV/0!</v>
      </c>
    </row>
    <row r="19" spans="1:41" ht="32.25" customHeight="1">
      <c r="A19" s="8" t="s">
        <v>15</v>
      </c>
      <c r="B19" s="27"/>
      <c r="C19" s="9" t="s">
        <v>13</v>
      </c>
      <c r="D19" s="9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93"/>
      <c r="AK19" s="93"/>
      <c r="AL19" s="93"/>
      <c r="AM19" s="93"/>
      <c r="AN19" s="1">
        <f t="shared" si="4"/>
        <v>0</v>
      </c>
      <c r="AO19" s="58" t="e">
        <f>AN19/U5</f>
        <v>#DIV/0!</v>
      </c>
    </row>
    <row r="20" spans="1:41" ht="32.25" customHeight="1">
      <c r="A20" s="1" t="s">
        <v>15</v>
      </c>
      <c r="B20" s="42"/>
      <c r="C20" s="1" t="s">
        <v>13</v>
      </c>
      <c r="D20" s="9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94"/>
      <c r="AK20" s="94"/>
      <c r="AL20" s="94"/>
      <c r="AM20" s="94"/>
      <c r="AN20" s="1">
        <f t="shared" si="4"/>
        <v>0</v>
      </c>
      <c r="AO20" s="58" t="e">
        <f>AN20/U5</f>
        <v>#DIV/0!</v>
      </c>
    </row>
    <row r="21" spans="1:41" ht="32.25" customHeight="1">
      <c r="A21" s="8" t="s">
        <v>15</v>
      </c>
      <c r="B21" s="27"/>
      <c r="C21" s="9" t="s">
        <v>13</v>
      </c>
      <c r="D21" s="9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93"/>
      <c r="AK21" s="93"/>
      <c r="AL21" s="93"/>
      <c r="AM21" s="93"/>
      <c r="AN21" s="1">
        <f t="shared" si="4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42"/>
      <c r="C22" s="1" t="s">
        <v>13</v>
      </c>
      <c r="D22" s="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94"/>
      <c r="AK22" s="94"/>
      <c r="AL22" s="94"/>
      <c r="AM22" s="94"/>
      <c r="AN22" s="1">
        <f t="shared" si="4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" si="5">SUM(D13:D22)</f>
        <v>0</v>
      </c>
      <c r="E23" s="6">
        <f t="shared" ref="E23:AD23" si="6">SUM(E13:E22)</f>
        <v>0</v>
      </c>
      <c r="F23" s="6">
        <f t="shared" si="6"/>
        <v>0</v>
      </c>
      <c r="G23" s="6">
        <f t="shared" ref="G23" si="7">SUM(G13:G22)</f>
        <v>0</v>
      </c>
      <c r="H23" s="6">
        <f t="shared" si="6"/>
        <v>0</v>
      </c>
      <c r="I23" s="6">
        <f t="shared" si="6"/>
        <v>0</v>
      </c>
      <c r="J23" s="6">
        <f t="shared" si="6"/>
        <v>0</v>
      </c>
      <c r="K23" s="6">
        <f t="shared" si="6"/>
        <v>0</v>
      </c>
      <c r="L23" s="6">
        <f t="shared" si="6"/>
        <v>0</v>
      </c>
      <c r="M23" s="6">
        <f t="shared" si="6"/>
        <v>0</v>
      </c>
      <c r="N23" s="6">
        <f t="shared" si="6"/>
        <v>0</v>
      </c>
      <c r="O23" s="6">
        <f t="shared" si="6"/>
        <v>0</v>
      </c>
      <c r="P23" s="6">
        <f t="shared" si="6"/>
        <v>0</v>
      </c>
      <c r="Q23" s="6">
        <f t="shared" si="6"/>
        <v>0</v>
      </c>
      <c r="R23" s="6">
        <f t="shared" si="6"/>
        <v>0</v>
      </c>
      <c r="S23" s="6">
        <f t="shared" si="6"/>
        <v>0</v>
      </c>
      <c r="T23" s="6">
        <f t="shared" si="6"/>
        <v>0</v>
      </c>
      <c r="U23" s="6">
        <f t="shared" si="6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  <c r="AB23" s="6">
        <f t="shared" si="6"/>
        <v>0</v>
      </c>
      <c r="AC23" s="6">
        <f t="shared" si="6"/>
        <v>0</v>
      </c>
      <c r="AD23" s="6">
        <f t="shared" si="6"/>
        <v>0</v>
      </c>
      <c r="AE23" s="6">
        <f t="shared" ref="AE23:AL23" si="8">SUM(AE13:AE22)</f>
        <v>0</v>
      </c>
      <c r="AF23" s="6">
        <f t="shared" si="8"/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  <c r="AJ23" s="95">
        <f t="shared" si="8"/>
        <v>0</v>
      </c>
      <c r="AK23" s="95">
        <f t="shared" si="8"/>
        <v>0</v>
      </c>
      <c r="AL23" s="95">
        <f t="shared" si="8"/>
        <v>0</v>
      </c>
      <c r="AM23" s="95"/>
      <c r="AN23" s="6">
        <f t="shared" si="4"/>
        <v>0</v>
      </c>
      <c r="AO23" s="5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97"/>
      <c r="AK24" s="97"/>
      <c r="AL24" s="97"/>
      <c r="AM24" s="103"/>
      <c r="AN24" s="1">
        <f t="shared" si="4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68"/>
      <c r="F25" s="68"/>
      <c r="G25" s="68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99"/>
      <c r="AK25" s="99"/>
      <c r="AL25" s="99"/>
      <c r="AM25" s="99"/>
      <c r="AN25" s="1">
        <f t="shared" si="4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" si="9">SUM(D23:D25)</f>
        <v>0</v>
      </c>
      <c r="E26" s="7">
        <f t="shared" ref="E26:AD26" si="10">SUM(E23:E25)</f>
        <v>0</v>
      </c>
      <c r="F26" s="7">
        <f t="shared" si="10"/>
        <v>0</v>
      </c>
      <c r="G26" s="7">
        <f t="shared" ref="G26" si="11">SUM(G23:G25)</f>
        <v>0</v>
      </c>
      <c r="H26" s="7">
        <f t="shared" si="10"/>
        <v>0</v>
      </c>
      <c r="I26" s="7">
        <f t="shared" si="10"/>
        <v>0</v>
      </c>
      <c r="J26" s="7">
        <f t="shared" si="10"/>
        <v>0</v>
      </c>
      <c r="K26" s="7">
        <f t="shared" si="10"/>
        <v>0</v>
      </c>
      <c r="L26" s="7">
        <f t="shared" si="10"/>
        <v>0</v>
      </c>
      <c r="M26" s="7">
        <f t="shared" si="10"/>
        <v>0</v>
      </c>
      <c r="N26" s="7">
        <f t="shared" si="10"/>
        <v>0</v>
      </c>
      <c r="O26" s="7">
        <f t="shared" si="10"/>
        <v>0</v>
      </c>
      <c r="P26" s="7">
        <f t="shared" si="10"/>
        <v>0</v>
      </c>
      <c r="Q26" s="7">
        <f t="shared" si="10"/>
        <v>0</v>
      </c>
      <c r="R26" s="7">
        <f t="shared" si="10"/>
        <v>0</v>
      </c>
      <c r="S26" s="7">
        <f t="shared" si="10"/>
        <v>0</v>
      </c>
      <c r="T26" s="7">
        <f t="shared" si="10"/>
        <v>0</v>
      </c>
      <c r="U26" s="7">
        <f t="shared" si="10"/>
        <v>0</v>
      </c>
      <c r="V26" s="7">
        <f t="shared" si="10"/>
        <v>0</v>
      </c>
      <c r="W26" s="7">
        <f t="shared" si="10"/>
        <v>0</v>
      </c>
      <c r="X26" s="7">
        <f t="shared" si="10"/>
        <v>0</v>
      </c>
      <c r="Y26" s="7">
        <f t="shared" si="10"/>
        <v>0</v>
      </c>
      <c r="Z26" s="7">
        <f t="shared" si="10"/>
        <v>0</v>
      </c>
      <c r="AA26" s="7">
        <f t="shared" si="10"/>
        <v>0</v>
      </c>
      <c r="AB26" s="7">
        <f t="shared" si="10"/>
        <v>0</v>
      </c>
      <c r="AC26" s="7">
        <f t="shared" si="10"/>
        <v>0</v>
      </c>
      <c r="AD26" s="7">
        <f t="shared" si="10"/>
        <v>0</v>
      </c>
      <c r="AE26" s="7">
        <f t="shared" ref="AE26:AL26" si="12">SUM(AE23:AE25)</f>
        <v>0</v>
      </c>
      <c r="AF26" s="7">
        <f t="shared" si="12"/>
        <v>0</v>
      </c>
      <c r="AG26" s="7">
        <f t="shared" si="12"/>
        <v>0</v>
      </c>
      <c r="AH26" s="7">
        <f t="shared" si="12"/>
        <v>0</v>
      </c>
      <c r="AI26" s="7">
        <f t="shared" si="12"/>
        <v>0</v>
      </c>
      <c r="AJ26" s="100">
        <f t="shared" si="12"/>
        <v>0</v>
      </c>
      <c r="AK26" s="100">
        <f t="shared" si="12"/>
        <v>0</v>
      </c>
      <c r="AL26" s="100">
        <f t="shared" si="12"/>
        <v>0</v>
      </c>
      <c r="AM26" s="100"/>
      <c r="AN26" s="7">
        <f t="shared" si="4"/>
        <v>0</v>
      </c>
      <c r="AO26" s="6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09"/>
      <c r="D28" s="110"/>
      <c r="E28" s="110"/>
      <c r="F28" s="110"/>
      <c r="G28" s="110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09"/>
      <c r="W28" s="110"/>
      <c r="X28" s="110"/>
      <c r="Y28" s="110"/>
      <c r="Z28" s="110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ht="18.75" customHeight="1">
      <c r="A31" s="35" t="s">
        <v>21</v>
      </c>
      <c r="B31" s="36"/>
      <c r="C31" s="36"/>
      <c r="D31" s="3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2"/>
    </row>
    <row r="32" spans="1:41" ht="18.75" customHeight="1">
      <c r="A32" s="37"/>
      <c r="B32" s="38"/>
      <c r="C32" s="38"/>
      <c r="D32" s="38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12"/>
    </row>
    <row r="33" spans="1:41" ht="18.75" customHeight="1">
      <c r="A33" s="37"/>
      <c r="B33" s="38"/>
      <c r="C33" s="38"/>
      <c r="D33" s="38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12"/>
    </row>
    <row r="34" spans="1:41" ht="18.75" customHeight="1">
      <c r="A34" s="37"/>
      <c r="B34" s="38"/>
      <c r="C34" s="38"/>
      <c r="D34" s="38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12"/>
    </row>
    <row r="35" spans="1:41" ht="18.75" customHeight="1">
      <c r="A35" s="37"/>
      <c r="B35" s="38"/>
      <c r="C35" s="38"/>
      <c r="D35" s="38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2"/>
    </row>
    <row r="36" spans="1:41" ht="18.75" customHeight="1">
      <c r="A36" s="39"/>
      <c r="B36" s="40"/>
      <c r="C36" s="40"/>
      <c r="D36" s="40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sheetProtection algorithmName="SHA-512" hashValue="e1VzNKDx4oT+o7MmtO2//ss7UYnAQpDQzP3vJ7ewhtnyutgSV1dnYf7CAQAJ5DOpBCiZ+JjghQksGKIeO51bzg==" saltValue="2UUBMABleBn7dhuLHs/sLA==" spinCount="100000" sheet="1" selectLockedCells="1"/>
  <mergeCells count="25">
    <mergeCell ref="H28:I28"/>
    <mergeCell ref="R28:U28"/>
    <mergeCell ref="A28:B28"/>
    <mergeCell ref="L3:N3"/>
    <mergeCell ref="O3:P3"/>
    <mergeCell ref="C3:J3"/>
    <mergeCell ref="A8:B8"/>
    <mergeCell ref="A9:B9"/>
    <mergeCell ref="A10:B10"/>
    <mergeCell ref="V3:AC3"/>
    <mergeCell ref="F38:AN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N36"/>
    <mergeCell ref="AC28:AI28"/>
    <mergeCell ref="C29:E29"/>
    <mergeCell ref="A3:B3"/>
  </mergeCells>
  <conditionalFormatting sqref="G8:G10">
    <cfRule type="expression" dxfId="616" priority="134">
      <formula>CELL("inhalt",G$8)=""</formula>
    </cfRule>
  </conditionalFormatting>
  <conditionalFormatting sqref="G13:G22 G24:G25">
    <cfRule type="expression" dxfId="615" priority="114">
      <formula>CELL("inhalt",G$8)=""</formula>
    </cfRule>
  </conditionalFormatting>
  <conditionalFormatting sqref="E23:G23">
    <cfRule type="expression" dxfId="614" priority="76">
      <formula>CELL("inhalt",E$8)=""</formula>
    </cfRule>
  </conditionalFormatting>
  <conditionalFormatting sqref="E23:G23">
    <cfRule type="expression" dxfId="613" priority="74">
      <formula>CELL("inhalt",E$8)=""</formula>
    </cfRule>
  </conditionalFormatting>
  <conditionalFormatting sqref="E26:G26">
    <cfRule type="expression" dxfId="612" priority="69">
      <formula>CELL("inhalt",E$8)=""</formula>
    </cfRule>
  </conditionalFormatting>
  <conditionalFormatting sqref="E26:G26">
    <cfRule type="expression" dxfId="611" priority="67">
      <formula>CELL("inhalt",E$8)=""</formula>
    </cfRule>
  </conditionalFormatting>
  <conditionalFormatting sqref="D13:D22 D24:D25">
    <cfRule type="expression" dxfId="610" priority="63">
      <formula>CELL("inhalt",D$8)=""</formula>
    </cfRule>
    <cfRule type="expression" dxfId="609" priority="64">
      <formula>WEEKDAY(D$8,2)&gt;5</formula>
    </cfRule>
  </conditionalFormatting>
  <conditionalFormatting sqref="D13:D22 D24:D25">
    <cfRule type="expression" dxfId="608" priority="62">
      <formula>WEEKDAY(D$8,2)&gt;5</formula>
    </cfRule>
  </conditionalFormatting>
  <conditionalFormatting sqref="D23">
    <cfRule type="expression" dxfId="607" priority="61">
      <formula>CELL("inhalt",D$8)=""</formula>
    </cfRule>
  </conditionalFormatting>
  <conditionalFormatting sqref="D23">
    <cfRule type="expression" dxfId="606" priority="60">
      <formula>CELL("inhalt",D$8)=""</formula>
    </cfRule>
  </conditionalFormatting>
  <conditionalFormatting sqref="D26">
    <cfRule type="expression" dxfId="605" priority="59">
      <formula>CELL("inhalt",D$8)=""</formula>
    </cfRule>
  </conditionalFormatting>
  <conditionalFormatting sqref="D26">
    <cfRule type="expression" dxfId="604" priority="58">
      <formula>CELL("inhalt",D$8)=""</formula>
    </cfRule>
  </conditionalFormatting>
  <conditionalFormatting sqref="G9:G10 G13:G26">
    <cfRule type="expression" dxfId="603" priority="34">
      <formula>G$10="NB"</formula>
    </cfRule>
    <cfRule type="expression" dxfId="602" priority="135">
      <formula>OR(G$8="Sat",G$8="Sun")</formula>
    </cfRule>
  </conditionalFormatting>
  <conditionalFormatting sqref="G8">
    <cfRule type="expression" dxfId="601" priority="22">
      <formula>OR(G$8="Sat",G$8="Sun")</formula>
    </cfRule>
    <cfRule type="expression" dxfId="600" priority="33">
      <formula>G$10="NB"</formula>
    </cfRule>
  </conditionalFormatting>
  <conditionalFormatting sqref="H9:AM10">
    <cfRule type="expression" dxfId="599" priority="31">
      <formula>CELL("inhalt",H$8)=""</formula>
    </cfRule>
  </conditionalFormatting>
  <conditionalFormatting sqref="H13:AM22 H24:AM25">
    <cfRule type="expression" dxfId="598" priority="29">
      <formula>CELL("inhalt",H$8)=""</formula>
    </cfRule>
  </conditionalFormatting>
  <conditionalFormatting sqref="H13:AM22 H24:AM25">
    <cfRule type="expression" dxfId="597" priority="30">
      <formula>WEEKDAY(H$8,2)&gt;5</formula>
    </cfRule>
  </conditionalFormatting>
  <conditionalFormatting sqref="H23:AM23">
    <cfRule type="expression" dxfId="596" priority="28">
      <formula>CELL("inhalt",H$8)=""</formula>
    </cfRule>
  </conditionalFormatting>
  <conditionalFormatting sqref="H23:AM23">
    <cfRule type="expression" dxfId="595" priority="27">
      <formula>CELL("inhalt",H$8)=""</formula>
    </cfRule>
  </conditionalFormatting>
  <conditionalFormatting sqref="H26:AM26">
    <cfRule type="expression" dxfId="594" priority="26">
      <formula>CELL("inhalt",H$8)=""</formula>
    </cfRule>
  </conditionalFormatting>
  <conditionalFormatting sqref="H26:AM26">
    <cfRule type="expression" dxfId="593" priority="25">
      <formula>CELL("inhalt",H$8)=""</formula>
    </cfRule>
  </conditionalFormatting>
  <conditionalFormatting sqref="H13:AM26 H9:AM10">
    <cfRule type="expression" dxfId="592" priority="24">
      <formula>H$10="NB"</formula>
    </cfRule>
    <cfRule type="expression" dxfId="591" priority="32">
      <formula>OR(H$8="Sat",H$8="Sun")</formula>
    </cfRule>
  </conditionalFormatting>
  <conditionalFormatting sqref="H8:AM8">
    <cfRule type="expression" dxfId="590" priority="21">
      <formula>CELL("inhalt",H$8)=""</formula>
    </cfRule>
  </conditionalFormatting>
  <conditionalFormatting sqref="H8:AM8">
    <cfRule type="expression" dxfId="589" priority="19">
      <formula>OR(H$8="Sat",H$8="Sun")</formula>
    </cfRule>
    <cfRule type="expression" dxfId="588" priority="20">
      <formula>H$10="NB"</formula>
    </cfRule>
  </conditionalFormatting>
  <conditionalFormatting sqref="D8:F10">
    <cfRule type="expression" dxfId="587" priority="17">
      <formula>CELL("inhalt",D$8)=""</formula>
    </cfRule>
  </conditionalFormatting>
  <conditionalFormatting sqref="D9:F10">
    <cfRule type="expression" dxfId="586" priority="16">
      <formula>D$10="NB"</formula>
    </cfRule>
    <cfRule type="expression" dxfId="585" priority="18">
      <formula>OR(D$8="Sat",D$8="Sun")</formula>
    </cfRule>
  </conditionalFormatting>
  <conditionalFormatting sqref="D8:F8">
    <cfRule type="expression" dxfId="584" priority="14">
      <formula>OR(D$8="Sat",D$8="Sun")</formula>
    </cfRule>
    <cfRule type="expression" dxfId="583" priority="15">
      <formula>D$10="NB"</formula>
    </cfRule>
  </conditionalFormatting>
  <conditionalFormatting sqref="E13:E22">
    <cfRule type="expression" dxfId="582" priority="12">
      <formula>CELL("inhalt",E$8)=""</formula>
    </cfRule>
  </conditionalFormatting>
  <conditionalFormatting sqref="E13:E22">
    <cfRule type="expression" dxfId="581" priority="11">
      <formula>E$10="NB"</formula>
    </cfRule>
    <cfRule type="expression" dxfId="580" priority="13">
      <formula>OR(E$8="Sat",E$8="Sun")</formula>
    </cfRule>
  </conditionalFormatting>
  <conditionalFormatting sqref="F13:F22">
    <cfRule type="expression" dxfId="579" priority="8">
      <formula>CELL("inhalt",F$8)=""</formula>
    </cfRule>
  </conditionalFormatting>
  <conditionalFormatting sqref="F13:F22">
    <cfRule type="expression" dxfId="578" priority="9">
      <formula>WEEKDAY(F$8,2)&gt;5</formula>
    </cfRule>
  </conditionalFormatting>
  <conditionalFormatting sqref="F13:F22">
    <cfRule type="expression" dxfId="577" priority="7">
      <formula>F$10="NB"</formula>
    </cfRule>
    <cfRule type="expression" dxfId="576" priority="10">
      <formula>OR(F$8="Sat",F$8="Sun")</formula>
    </cfRule>
  </conditionalFormatting>
  <conditionalFormatting sqref="E24:F24">
    <cfRule type="expression" dxfId="575" priority="5">
      <formula>CELL("inhalt",E$8)=""</formula>
    </cfRule>
  </conditionalFormatting>
  <conditionalFormatting sqref="E24:F24">
    <cfRule type="expression" dxfId="574" priority="4">
      <formula>E$10="NB"</formula>
    </cfRule>
    <cfRule type="expression" dxfId="573" priority="6">
      <formula>OR(E$8="Sat",E$8="Sun")</formula>
    </cfRule>
  </conditionalFormatting>
  <conditionalFormatting sqref="E25:F25">
    <cfRule type="expression" dxfId="572" priority="2">
      <formula>CELL("inhalt",E$8)=""</formula>
    </cfRule>
  </conditionalFormatting>
  <conditionalFormatting sqref="E25:F25">
    <cfRule type="expression" dxfId="571" priority="1">
      <formula>E$10="NB"</formula>
    </cfRule>
    <cfRule type="expression" dxfId="570" priority="3">
      <formula>OR(E$8="Sat",E$8="Sun")</formula>
    </cfRule>
  </conditionalFormatting>
  <pageMargins left="0.39370078740157483" right="0.39370078740157483" top="0.39370078740157483" bottom="0.78740157480314965" header="0.39370078740157483" footer="0.31496062992125984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O42"/>
  <sheetViews>
    <sheetView topLeftCell="A4" workbookViewId="0">
      <selection activeCell="AL20" sqref="AL20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8.77734375" customWidth="1"/>
    <col min="41" max="41" width="9.7773437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45566</v>
      </c>
      <c r="F5" s="111"/>
      <c r="G5" s="12"/>
      <c r="H5" s="12" t="s">
        <v>11</v>
      </c>
      <c r="I5" s="12"/>
      <c r="J5" s="112" t="s">
        <v>35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3</v>
      </c>
      <c r="G6" s="12"/>
      <c r="H6" s="48">
        <f>+E5</f>
        <v>45566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4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44"/>
      <c r="D8" s="87" t="str">
        <f>IF($F6=1,"Sun","")</f>
        <v/>
      </c>
      <c r="E8" s="87" t="str">
        <f>IF($F6=2,"Mo",IF(D8="","","Mo"))</f>
        <v/>
      </c>
      <c r="F8" s="45" t="str">
        <f>IF($F6=3,"Tue",IF(E8="","","Tue"))</f>
        <v>Tue</v>
      </c>
      <c r="G8" s="45" t="str">
        <f>IF($F6=4,"Wed",IF(F8="","","Wed"))</f>
        <v>Wed</v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45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5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87" t="str">
        <f t="shared" si="1"/>
        <v/>
      </c>
      <c r="AL8" s="87" t="str">
        <f t="shared" si="1"/>
        <v/>
      </c>
      <c r="AM8" s="87" t="str">
        <f t="shared" si="1"/>
        <v/>
      </c>
      <c r="AN8" s="12"/>
      <c r="AO8" s="12"/>
    </row>
    <row r="9" spans="1:41" ht="26.25" customHeight="1">
      <c r="A9" s="129" t="s">
        <v>3</v>
      </c>
      <c r="B9" s="130"/>
      <c r="C9" s="44"/>
      <c r="D9" s="88" t="str">
        <f>IF(F6=1,1,"")</f>
        <v/>
      </c>
      <c r="E9" s="88" t="str">
        <f>IF(F6=2,1,IF(D9="","",D9+1))</f>
        <v/>
      </c>
      <c r="F9" s="46">
        <f>IF(F6=3,1,IF(E9="","",E9+1))</f>
        <v>1</v>
      </c>
      <c r="G9" s="46">
        <f>IF(F6=4,1,IF(F9="","",F9+1))</f>
        <v>2</v>
      </c>
      <c r="H9" s="46">
        <f>IF(F6=5,1,IF(G9="","",G9+1))</f>
        <v>3</v>
      </c>
      <c r="I9" s="46">
        <f>IF(F6=6,1,IF(H9="","",H9+1))</f>
        <v>4</v>
      </c>
      <c r="J9" s="46">
        <f>IF(F6=7,1,IF(I9="","",I9+1))</f>
        <v>5</v>
      </c>
      <c r="K9" s="46">
        <f>1+J9</f>
        <v>6</v>
      </c>
      <c r="L9" s="46">
        <f t="shared" ref="L9:AG9" si="2">1+K9</f>
        <v>7</v>
      </c>
      <c r="M9" s="46">
        <f t="shared" si="2"/>
        <v>8</v>
      </c>
      <c r="N9" s="46">
        <f t="shared" si="2"/>
        <v>9</v>
      </c>
      <c r="O9" s="46">
        <f t="shared" si="2"/>
        <v>10</v>
      </c>
      <c r="P9" s="46">
        <f t="shared" si="2"/>
        <v>11</v>
      </c>
      <c r="Q9" s="46">
        <f t="shared" si="2"/>
        <v>12</v>
      </c>
      <c r="R9" s="46">
        <f t="shared" si="2"/>
        <v>13</v>
      </c>
      <c r="S9" s="46">
        <f t="shared" si="2"/>
        <v>14</v>
      </c>
      <c r="T9" s="46">
        <f t="shared" si="2"/>
        <v>15</v>
      </c>
      <c r="U9" s="46">
        <f t="shared" si="2"/>
        <v>16</v>
      </c>
      <c r="V9" s="46">
        <f t="shared" si="2"/>
        <v>17</v>
      </c>
      <c r="W9" s="46">
        <f t="shared" si="2"/>
        <v>18</v>
      </c>
      <c r="X9" s="46">
        <f t="shared" si="2"/>
        <v>19</v>
      </c>
      <c r="Y9" s="46">
        <f t="shared" si="2"/>
        <v>20</v>
      </c>
      <c r="Z9" s="46">
        <f t="shared" si="2"/>
        <v>21</v>
      </c>
      <c r="AA9" s="46">
        <f t="shared" si="2"/>
        <v>22</v>
      </c>
      <c r="AB9" s="46">
        <f t="shared" si="2"/>
        <v>23</v>
      </c>
      <c r="AC9" s="46">
        <f t="shared" si="2"/>
        <v>24</v>
      </c>
      <c r="AD9" s="46">
        <f t="shared" si="2"/>
        <v>25</v>
      </c>
      <c r="AE9" s="46">
        <f t="shared" si="2"/>
        <v>26</v>
      </c>
      <c r="AF9" s="46">
        <f t="shared" si="2"/>
        <v>27</v>
      </c>
      <c r="AG9" s="46">
        <f t="shared" si="2"/>
        <v>28</v>
      </c>
      <c r="AH9" s="46">
        <f>IF(1+AG9&gt;=32,"",1+AG9)</f>
        <v>29</v>
      </c>
      <c r="AI9" s="46">
        <f>IF(AH9="","",IF(1+AH9&gt;=32,"",1+AH9))</f>
        <v>30</v>
      </c>
      <c r="AJ9" s="46">
        <f>IF(AI9="","",IF(1+AI9&gt;=32,"",1+AI9))</f>
        <v>31</v>
      </c>
      <c r="AK9" s="88" t="str">
        <f>IF(AJ9="","",IF(1+AJ9&gt;=32,"",1+AJ9))</f>
        <v/>
      </c>
      <c r="AL9" s="88" t="str">
        <f>IF(AK9="","",IF(1+AK9&gt;=32,"",1+AK9))</f>
        <v/>
      </c>
      <c r="AM9" s="88" t="str">
        <f>IF(AL9="","",IF(1+AL9&gt;=32,"",1+AL9))</f>
        <v/>
      </c>
      <c r="AN9" s="12"/>
      <c r="AO9" s="12"/>
    </row>
    <row r="10" spans="1:41" ht="69" customHeight="1">
      <c r="A10" s="131" t="s">
        <v>41</v>
      </c>
      <c r="B10" s="132"/>
      <c r="C10" s="44"/>
      <c r="D10" s="89"/>
      <c r="E10" s="89"/>
      <c r="F10" s="26"/>
      <c r="G10" s="26"/>
      <c r="H10" s="26" t="s">
        <v>28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89"/>
      <c r="AL10" s="89"/>
      <c r="AM10" s="89"/>
      <c r="AN10" s="12"/>
      <c r="AO10" s="12"/>
    </row>
    <row r="11" spans="1:41" ht="16.5" customHeight="1">
      <c r="A11" s="12"/>
      <c r="B11" s="15"/>
      <c r="C11" s="13"/>
      <c r="D11" s="90"/>
      <c r="E11" s="90"/>
      <c r="F11" s="8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90"/>
      <c r="AL11" s="90"/>
      <c r="AM11" s="90"/>
      <c r="AN11" s="12"/>
    </row>
    <row r="12" spans="1:41" ht="30" customHeight="1">
      <c r="A12" s="43" t="s">
        <v>15</v>
      </c>
      <c r="B12" s="43" t="s">
        <v>14</v>
      </c>
      <c r="C12" s="17"/>
      <c r="D12" s="91"/>
      <c r="E12" s="9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91"/>
      <c r="AL12" s="91"/>
      <c r="AM12" s="102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92"/>
      <c r="E13" s="9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93"/>
      <c r="AL13" s="93"/>
      <c r="AM13" s="93"/>
      <c r="AN13" s="1">
        <f t="shared" ref="AN13:AN26" si="3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2"/>
      <c r="E14" s="9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94"/>
      <c r="AL14" s="94"/>
      <c r="AM14" s="94"/>
      <c r="AN14" s="1">
        <f t="shared" si="3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92"/>
      <c r="E15" s="9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93"/>
      <c r="AL15" s="93"/>
      <c r="AM15" s="93"/>
      <c r="AN15" s="1">
        <f t="shared" si="3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2"/>
      <c r="E16" s="94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94"/>
      <c r="AL16" s="94"/>
      <c r="AM16" s="94"/>
      <c r="AN16" s="1">
        <f t="shared" si="3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92"/>
      <c r="E17" s="9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93"/>
      <c r="AL17" s="93"/>
      <c r="AM17" s="93"/>
      <c r="AN17" s="1">
        <f t="shared" si="3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2"/>
      <c r="E18" s="94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94"/>
      <c r="AL18" s="94"/>
      <c r="AM18" s="94"/>
      <c r="AN18" s="1">
        <f t="shared" si="3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92"/>
      <c r="E19" s="9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93"/>
      <c r="AL19" s="93"/>
      <c r="AM19" s="93"/>
      <c r="AN19" s="1">
        <f t="shared" si="3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2"/>
      <c r="E20" s="94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94"/>
      <c r="AL20" s="94"/>
      <c r="AM20" s="94"/>
      <c r="AN20" s="1">
        <f t="shared" si="3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92"/>
      <c r="E21" s="93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93"/>
      <c r="AL21" s="93"/>
      <c r="AM21" s="93"/>
      <c r="AN21" s="1">
        <f t="shared" si="3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2"/>
      <c r="E22" s="94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94"/>
      <c r="AL22" s="94"/>
      <c r="AM22" s="94"/>
      <c r="AN22" s="1">
        <f t="shared" si="3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L23" si="4">SUM(D13:D22)</f>
        <v>0</v>
      </c>
      <c r="E23" s="95">
        <f t="shared" si="4"/>
        <v>0</v>
      </c>
      <c r="F23" s="6">
        <f t="shared" ref="F23" si="5">SUM(F13:F22)</f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95">
        <f t="shared" si="4"/>
        <v>0</v>
      </c>
      <c r="AL23" s="95">
        <f t="shared" si="4"/>
        <v>0</v>
      </c>
      <c r="AM23" s="95"/>
      <c r="AN23" s="6">
        <f t="shared" si="3"/>
        <v>0</v>
      </c>
      <c r="AO23" s="65" t="e">
        <f>AN23/U5</f>
        <v>#DIV/0!</v>
      </c>
    </row>
    <row r="24" spans="1:41" ht="30" customHeight="1" thickBot="1">
      <c r="A24" s="4" t="s">
        <v>40</v>
      </c>
      <c r="B24" s="4"/>
      <c r="C24" s="1" t="s">
        <v>13</v>
      </c>
      <c r="D24" s="96"/>
      <c r="E24" s="97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97"/>
      <c r="AL24" s="97"/>
      <c r="AM24" s="103"/>
      <c r="AN24" s="1">
        <f t="shared" si="3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9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99"/>
      <c r="AL25" s="99"/>
      <c r="AM25" s="99"/>
      <c r="AN25" s="1">
        <f t="shared" si="3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L26" si="6">SUM(D23:D25)</f>
        <v>0</v>
      </c>
      <c r="E26" s="100">
        <f t="shared" si="6"/>
        <v>0</v>
      </c>
      <c r="F26" s="7">
        <f t="shared" ref="F26" si="7">SUM(F23:F25)</f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si="6"/>
        <v>0</v>
      </c>
      <c r="AJ26" s="7">
        <f t="shared" si="6"/>
        <v>0</v>
      </c>
      <c r="AK26" s="100">
        <f t="shared" si="6"/>
        <v>0</v>
      </c>
      <c r="AL26" s="100">
        <f t="shared" si="6"/>
        <v>0</v>
      </c>
      <c r="AM26" s="100"/>
      <c r="AN26" s="7">
        <f t="shared" si="3"/>
        <v>0</v>
      </c>
      <c r="AO26" s="66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1" customFormat="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34"/>
    </row>
    <row r="32" spans="1:41" s="41" customFormat="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34"/>
    </row>
    <row r="33" spans="1:41" s="41" customFormat="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34"/>
    </row>
    <row r="34" spans="1:41" s="41" customFormat="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34"/>
    </row>
    <row r="35" spans="1:41" s="41" customFormat="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34"/>
    </row>
    <row r="36" spans="1:41" s="41" customFormat="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34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r3TbSYRLlTEgGnzS+rEUEjHJELnkg57+pQRcwVg42xeqzu7l1aCIGwhVXlsAiFQTIJ3kAoRecfUk/h1IezJi8g==" saltValue="S6GqT222x30ikIM+/jBdMw==" spinCount="100000" sheet="1" objects="1" scenarios="1"/>
  <mergeCells count="26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G13:G22 G24:G25">
    <cfRule type="expression" dxfId="155" priority="58">
      <formula>CELL("inhalt",G$8)=""</formula>
    </cfRule>
  </conditionalFormatting>
  <conditionalFormatting sqref="D26">
    <cfRule type="expression" dxfId="154" priority="48">
      <formula>CELL("inhalt",D$8)=""</formula>
    </cfRule>
  </conditionalFormatting>
  <conditionalFormatting sqref="H13:AM22 H24:AM25">
    <cfRule type="expression" dxfId="153" priority="43">
      <formula>CELL("inhalt",H$8)=""</formula>
    </cfRule>
  </conditionalFormatting>
  <conditionalFormatting sqref="G13:G22 G24:G25">
    <cfRule type="expression" dxfId="152" priority="59">
      <formula>WEEKDAY(G$8,2)&gt;5</formula>
    </cfRule>
  </conditionalFormatting>
  <conditionalFormatting sqref="E23 G23">
    <cfRule type="expression" dxfId="151" priority="57">
      <formula>CELL("inhalt",E$8)=""</formula>
    </cfRule>
  </conditionalFormatting>
  <conditionalFormatting sqref="E23 G23">
    <cfRule type="expression" dxfId="150" priority="56">
      <formula>CELL("inhalt",E$8)=""</formula>
    </cfRule>
  </conditionalFormatting>
  <conditionalFormatting sqref="E26 G26">
    <cfRule type="expression" dxfId="149" priority="55">
      <formula>CELL("inhalt",E$8)=""</formula>
    </cfRule>
  </conditionalFormatting>
  <conditionalFormatting sqref="E26 G26">
    <cfRule type="expression" dxfId="148" priority="54">
      <formula>CELL("inhalt",E$8)=""</formula>
    </cfRule>
  </conditionalFormatting>
  <conditionalFormatting sqref="D13:D22 D24:D25">
    <cfRule type="expression" dxfId="147" priority="52">
      <formula>CELL("inhalt",D$8)=""</formula>
    </cfRule>
    <cfRule type="expression" dxfId="146" priority="53">
      <formula>WEEKDAY(D$8,2)&gt;5</formula>
    </cfRule>
  </conditionalFormatting>
  <conditionalFormatting sqref="D13:D22 D24:D25">
    <cfRule type="expression" dxfId="145" priority="51">
      <formula>WEEKDAY(D$8,2)&gt;5</formula>
    </cfRule>
  </conditionalFormatting>
  <conditionalFormatting sqref="D23">
    <cfRule type="expression" dxfId="144" priority="50">
      <formula>CELL("inhalt",D$8)=""</formula>
    </cfRule>
  </conditionalFormatting>
  <conditionalFormatting sqref="D23">
    <cfRule type="expression" dxfId="143" priority="49">
      <formula>CELL("inhalt",D$8)=""</formula>
    </cfRule>
  </conditionalFormatting>
  <conditionalFormatting sqref="D26">
    <cfRule type="expression" dxfId="142" priority="47">
      <formula>CELL("inhalt",D$8)=""</formula>
    </cfRule>
  </conditionalFormatting>
  <conditionalFormatting sqref="G13:G26">
    <cfRule type="expression" dxfId="141" priority="46">
      <formula>G$10="NB"</formula>
    </cfRule>
    <cfRule type="expression" dxfId="140" priority="66">
      <formula>OR(G$8="Sat",G$8="Sun")</formula>
    </cfRule>
  </conditionalFormatting>
  <conditionalFormatting sqref="H13:AM22 H24:AM25">
    <cfRule type="expression" dxfId="139" priority="44">
      <formula>WEEKDAY(H$8,2)&gt;5</formula>
    </cfRule>
  </conditionalFormatting>
  <conditionalFormatting sqref="H23:AM23">
    <cfRule type="expression" dxfId="138" priority="42">
      <formula>CELL("inhalt",H$8)=""</formula>
    </cfRule>
  </conditionalFormatting>
  <conditionalFormatting sqref="H23:AM23">
    <cfRule type="expression" dxfId="137" priority="41">
      <formula>CELL("inhalt",H$8)=""</formula>
    </cfRule>
  </conditionalFormatting>
  <conditionalFormatting sqref="H26:AM26">
    <cfRule type="expression" dxfId="136" priority="40">
      <formula>CELL("inhalt",H$8)=""</formula>
    </cfRule>
  </conditionalFormatting>
  <conditionalFormatting sqref="H26:AM26">
    <cfRule type="expression" dxfId="135" priority="39">
      <formula>CELL("inhalt",H$8)=""</formula>
    </cfRule>
  </conditionalFormatting>
  <conditionalFormatting sqref="H13:AM26">
    <cfRule type="expression" dxfId="134" priority="38">
      <formula>H$10="NB"</formula>
    </cfRule>
    <cfRule type="expression" dxfId="133" priority="45">
      <formula>OR(H$8="Sat",H$8="Sun")</formula>
    </cfRule>
  </conditionalFormatting>
  <conditionalFormatting sqref="G9:G10">
    <cfRule type="expression" dxfId="132" priority="36">
      <formula>CELL("inhalt",G$8)=""</formula>
    </cfRule>
  </conditionalFormatting>
  <conditionalFormatting sqref="H8:AM8">
    <cfRule type="expression" dxfId="131" priority="31">
      <formula>CELL("inhalt",H$8)=""</formula>
    </cfRule>
  </conditionalFormatting>
  <conditionalFormatting sqref="D8:F8">
    <cfRule type="expression" dxfId="130" priority="22">
      <formula>CELL("inhalt",D$8)=""</formula>
    </cfRule>
  </conditionalFormatting>
  <conditionalFormatting sqref="G9:G10">
    <cfRule type="expression" dxfId="129" priority="35">
      <formula>G$10="NB"</formula>
    </cfRule>
    <cfRule type="expression" dxfId="128" priority="37">
      <formula>OR(G$8="Sat",G$8="Sun")</formula>
    </cfRule>
  </conditionalFormatting>
  <conditionalFormatting sqref="H9:AM10">
    <cfRule type="expression" dxfId="127" priority="33">
      <formula>CELL("inhalt",H$8)=""</formula>
    </cfRule>
  </conditionalFormatting>
  <conditionalFormatting sqref="H9:AM10">
    <cfRule type="expression" dxfId="126" priority="32">
      <formula>H$10="NB"</formula>
    </cfRule>
    <cfRule type="expression" dxfId="125" priority="34">
      <formula>OR(H$8="Sat",H$8="Sun")</formula>
    </cfRule>
  </conditionalFormatting>
  <conditionalFormatting sqref="H8:AM8">
    <cfRule type="expression" dxfId="124" priority="29">
      <formula>OR(H$8="Sat",H$8="Sun")</formula>
    </cfRule>
    <cfRule type="expression" dxfId="123" priority="30">
      <formula>H$10="NB"</formula>
    </cfRule>
  </conditionalFormatting>
  <conditionalFormatting sqref="D9:F9 D10:E10">
    <cfRule type="expression" dxfId="122" priority="27">
      <formula>CELL("inhalt",D$8)=""</formula>
    </cfRule>
  </conditionalFormatting>
  <conditionalFormatting sqref="D9:F9 D10:E10">
    <cfRule type="expression" dxfId="121" priority="26">
      <formula>D$10="NB"</formula>
    </cfRule>
    <cfRule type="expression" dxfId="120" priority="28">
      <formula>OR(D$8="Sat",D$8="Sun")</formula>
    </cfRule>
  </conditionalFormatting>
  <conditionalFormatting sqref="G8">
    <cfRule type="expression" dxfId="119" priority="25">
      <formula>CELL("inhalt",G$8)=""</formula>
    </cfRule>
  </conditionalFormatting>
  <conditionalFormatting sqref="G8">
    <cfRule type="expression" dxfId="118" priority="23">
      <formula>OR(G$8="Sat",G$8="Sun")</formula>
    </cfRule>
    <cfRule type="expression" dxfId="117" priority="24">
      <formula>G$10="NB"</formula>
    </cfRule>
  </conditionalFormatting>
  <conditionalFormatting sqref="D8:F8">
    <cfRule type="expression" dxfId="116" priority="20">
      <formula>OR(D$8="Sat",D$8="Sun")</formula>
    </cfRule>
    <cfRule type="expression" dxfId="115" priority="21">
      <formula>D$10="NB"</formula>
    </cfRule>
  </conditionalFormatting>
  <conditionalFormatting sqref="E13:E22">
    <cfRule type="expression" dxfId="114" priority="17">
      <formula>CELL("inhalt",E$8)=""</formula>
    </cfRule>
  </conditionalFormatting>
  <conditionalFormatting sqref="E13:E22">
    <cfRule type="expression" dxfId="113" priority="18">
      <formula>WEEKDAY(E$8,2)&gt;5</formula>
    </cfRule>
  </conditionalFormatting>
  <conditionalFormatting sqref="E13:E22">
    <cfRule type="expression" dxfId="112" priority="16">
      <formula>E$10="NB"</formula>
    </cfRule>
    <cfRule type="expression" dxfId="111" priority="19">
      <formula>OR(E$8="Sat",E$8="Sun")</formula>
    </cfRule>
  </conditionalFormatting>
  <conditionalFormatting sqref="E24:E25">
    <cfRule type="expression" dxfId="110" priority="13">
      <formula>CELL("inhalt",E$8)=""</formula>
    </cfRule>
  </conditionalFormatting>
  <conditionalFormatting sqref="E24:E25">
    <cfRule type="expression" dxfId="109" priority="14">
      <formula>WEEKDAY(E$8,2)&gt;5</formula>
    </cfRule>
  </conditionalFormatting>
  <conditionalFormatting sqref="E24:E25">
    <cfRule type="expression" dxfId="108" priority="12">
      <formula>E$10="NB"</formula>
    </cfRule>
    <cfRule type="expression" dxfId="107" priority="15">
      <formula>OR(E$8="Sat",E$8="Sun")</formula>
    </cfRule>
  </conditionalFormatting>
  <conditionalFormatting sqref="F13:F22 F24:F25">
    <cfRule type="expression" dxfId="106" priority="9">
      <formula>CELL("inhalt",F$8)=""</formula>
    </cfRule>
  </conditionalFormatting>
  <conditionalFormatting sqref="F13:F22 F24:F25">
    <cfRule type="expression" dxfId="105" priority="10">
      <formula>WEEKDAY(F$8,2)&gt;5</formula>
    </cfRule>
  </conditionalFormatting>
  <conditionalFormatting sqref="F23">
    <cfRule type="expression" dxfId="104" priority="8">
      <formula>CELL("inhalt",F$8)=""</formula>
    </cfRule>
  </conditionalFormatting>
  <conditionalFormatting sqref="F23">
    <cfRule type="expression" dxfId="103" priority="7">
      <formula>CELL("inhalt",F$8)=""</formula>
    </cfRule>
  </conditionalFormatting>
  <conditionalFormatting sqref="F26">
    <cfRule type="expression" dxfId="102" priority="6">
      <formula>CELL("inhalt",F$8)=""</formula>
    </cfRule>
  </conditionalFormatting>
  <conditionalFormatting sqref="F26">
    <cfRule type="expression" dxfId="101" priority="5">
      <formula>CELL("inhalt",F$8)=""</formula>
    </cfRule>
  </conditionalFormatting>
  <conditionalFormatting sqref="F13:F26">
    <cfRule type="expression" dxfId="100" priority="4">
      <formula>F$10="NB"</formula>
    </cfRule>
    <cfRule type="expression" dxfId="99" priority="11">
      <formula>OR(F$8="Sat",F$8="Sun")</formula>
    </cfRule>
  </conditionalFormatting>
  <conditionalFormatting sqref="F10">
    <cfRule type="expression" dxfId="98" priority="2">
      <formula>CELL("inhalt",F$8)=""</formula>
    </cfRule>
  </conditionalFormatting>
  <conditionalFormatting sqref="F10">
    <cfRule type="expression" dxfId="97" priority="1">
      <formula>F$10="NB"</formula>
    </cfRule>
    <cfRule type="expression" dxfId="96" priority="3">
      <formula>OR(F$8="Sat",F$8="Sun")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42"/>
  <sheetViews>
    <sheetView workbookViewId="0">
      <selection activeCell="AM8" sqref="AM8:AM26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8.33203125" customWidth="1"/>
    <col min="41" max="41" width="10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63"/>
      <c r="S3" s="63" t="s">
        <v>52</v>
      </c>
      <c r="T3" s="63"/>
      <c r="U3" s="63"/>
      <c r="V3" s="155">
        <f>(January!V3)</f>
        <v>0</v>
      </c>
      <c r="W3" s="155"/>
      <c r="X3" s="155"/>
      <c r="Y3" s="155"/>
      <c r="Z3" s="155"/>
      <c r="AA3" s="155"/>
      <c r="AB3" s="155"/>
      <c r="AC3" s="155"/>
      <c r="AD3" s="63"/>
      <c r="AE3" s="63"/>
      <c r="AF3" s="63"/>
      <c r="AG3" s="63"/>
      <c r="AH3" s="63"/>
      <c r="AI3" s="63"/>
      <c r="AJ3" s="63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3"/>
      <c r="S4" s="63"/>
      <c r="T4" s="63"/>
      <c r="U4" s="63"/>
      <c r="V4" s="63"/>
      <c r="W4" s="63"/>
      <c r="X4" s="63"/>
      <c r="Y4" s="63"/>
      <c r="Z4" s="63"/>
      <c r="AA4" s="63"/>
      <c r="AB4" s="61"/>
      <c r="AC4" s="63"/>
      <c r="AD4" s="63"/>
      <c r="AE4" s="64" t="s">
        <v>54</v>
      </c>
      <c r="AF4" s="64"/>
      <c r="AG4" s="64"/>
      <c r="AH4" s="64"/>
      <c r="AI4" s="64"/>
      <c r="AJ4" s="64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45597</v>
      </c>
      <c r="F5" s="111"/>
      <c r="G5" s="12"/>
      <c r="H5" s="12" t="s">
        <v>11</v>
      </c>
      <c r="I5" s="12"/>
      <c r="J5" s="112" t="s">
        <v>36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63"/>
      <c r="Y5" s="63"/>
      <c r="Z5" s="63"/>
      <c r="AA5" s="63"/>
      <c r="AB5" s="63"/>
      <c r="AC5" s="63"/>
      <c r="AD5" s="63"/>
      <c r="AE5" s="64" t="s">
        <v>55</v>
      </c>
      <c r="AF5" s="64"/>
      <c r="AG5" s="64"/>
      <c r="AH5" s="64"/>
      <c r="AI5" s="64"/>
      <c r="AJ5" s="63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6</v>
      </c>
      <c r="G6" s="12"/>
      <c r="H6" s="48">
        <f>+E5</f>
        <v>45597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4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44"/>
      <c r="D8" s="87" t="str">
        <f>IF($F6=1,"Sun","")</f>
        <v/>
      </c>
      <c r="E8" s="87" t="str">
        <f>IF($F6=2,"Mo",IF(D8="","","Mo"))</f>
        <v/>
      </c>
      <c r="F8" s="87" t="str">
        <f>IF($F6=3,"Tue",IF(E8="","","Tue"))</f>
        <v/>
      </c>
      <c r="G8" s="87" t="str">
        <f>IF($F6=4,"Wed",IF(F8="","","Wed"))</f>
        <v/>
      </c>
      <c r="H8" s="87" t="str">
        <f>IF($F6=5,"Thu",IF(G8="","","Thu"))</f>
        <v/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45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45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5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45" t="str">
        <f>IF(AK9="","",IF(1+AK9&gt;=31,"",IF(WEEKDAY(1+AK9+$H6,2)=1,"Sun",IF(WEEKDAY(1+AK9+$H6,2)=2,"Mo",IF(WEEKDAY(1+AK9+$H6,2)=3,"Tue",IF(WEEKDAY(1+AK9+$H6,2)=4,"Wed",IF(WEEKDAY(1+AK9+$H6,2)=5,"Thu",IF(WEEKDAY(1+AK9+$H6,2)=6,"Fri","Sat"))))))))</f>
        <v>Sat</v>
      </c>
      <c r="AM8" s="87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29" t="s">
        <v>3</v>
      </c>
      <c r="B9" s="130"/>
      <c r="C9" s="44"/>
      <c r="D9" s="88" t="str">
        <f>IF(F6=1,1,"")</f>
        <v/>
      </c>
      <c r="E9" s="88" t="str">
        <f>IF(F6=2,1,IF(D9="","",D9+1))</f>
        <v/>
      </c>
      <c r="F9" s="88" t="str">
        <f>IF(F6=3,1,IF(E9="","",E9+1))</f>
        <v/>
      </c>
      <c r="G9" s="88" t="str">
        <f>IF(F6=4,1,IF(F9="","",F9+1))</f>
        <v/>
      </c>
      <c r="H9" s="88" t="str">
        <f>IF(F6=5,1,IF(G9="","",G9+1))</f>
        <v/>
      </c>
      <c r="I9" s="46">
        <f>IF(F6=6,1,IF(H9="","",H9+1))</f>
        <v>1</v>
      </c>
      <c r="J9" s="46">
        <f>IF(F6=7,1,IF(I9="","",I9+1))</f>
        <v>2</v>
      </c>
      <c r="K9" s="46">
        <f>1+J9</f>
        <v>3</v>
      </c>
      <c r="L9" s="46">
        <f t="shared" ref="L9:AG9" si="1">1+K9</f>
        <v>4</v>
      </c>
      <c r="M9" s="46">
        <f t="shared" si="1"/>
        <v>5</v>
      </c>
      <c r="N9" s="46">
        <f t="shared" si="1"/>
        <v>6</v>
      </c>
      <c r="O9" s="46">
        <f t="shared" si="1"/>
        <v>7</v>
      </c>
      <c r="P9" s="46">
        <f t="shared" si="1"/>
        <v>8</v>
      </c>
      <c r="Q9" s="46">
        <f t="shared" si="1"/>
        <v>9</v>
      </c>
      <c r="R9" s="46">
        <f t="shared" si="1"/>
        <v>10</v>
      </c>
      <c r="S9" s="46">
        <f t="shared" si="1"/>
        <v>11</v>
      </c>
      <c r="T9" s="46">
        <f t="shared" si="1"/>
        <v>12</v>
      </c>
      <c r="U9" s="46">
        <f t="shared" si="1"/>
        <v>13</v>
      </c>
      <c r="V9" s="46">
        <f t="shared" si="1"/>
        <v>14</v>
      </c>
      <c r="W9" s="46">
        <f t="shared" si="1"/>
        <v>15</v>
      </c>
      <c r="X9" s="46">
        <f t="shared" si="1"/>
        <v>16</v>
      </c>
      <c r="Y9" s="46">
        <f t="shared" si="1"/>
        <v>17</v>
      </c>
      <c r="Z9" s="46">
        <f t="shared" si="1"/>
        <v>18</v>
      </c>
      <c r="AA9" s="46">
        <f t="shared" si="1"/>
        <v>19</v>
      </c>
      <c r="AB9" s="46">
        <f t="shared" si="1"/>
        <v>20</v>
      </c>
      <c r="AC9" s="46">
        <f t="shared" si="1"/>
        <v>21</v>
      </c>
      <c r="AD9" s="46">
        <f t="shared" si="1"/>
        <v>22</v>
      </c>
      <c r="AE9" s="46">
        <f t="shared" si="1"/>
        <v>23</v>
      </c>
      <c r="AF9" s="46">
        <f t="shared" si="1"/>
        <v>24</v>
      </c>
      <c r="AG9" s="46">
        <f t="shared" si="1"/>
        <v>25</v>
      </c>
      <c r="AH9" s="46">
        <f>IF(1+AG9&gt;=31,"",1+AG9)</f>
        <v>26</v>
      </c>
      <c r="AI9" s="46">
        <f>IF(AH9="","",IF(1+AH9&gt;=30,"",1+AH9))</f>
        <v>27</v>
      </c>
      <c r="AJ9" s="46">
        <f>IF(AI9="","",IF(1+AI9&gt;=31,"",1+AI9))</f>
        <v>28</v>
      </c>
      <c r="AK9" s="46">
        <f>IF(AJ9="","",IF(1+AJ9&gt;=31,"",1+AJ9))</f>
        <v>29</v>
      </c>
      <c r="AL9" s="46">
        <f>IF(AK9="","",IF(1+AK9&gt;=31,"",1+AK9))</f>
        <v>30</v>
      </c>
      <c r="AM9" s="88" t="str">
        <f>IF(AL9="","",IF(1+AL9&gt;=31,"",1+AL9))</f>
        <v/>
      </c>
      <c r="AN9" s="12"/>
      <c r="AO9" s="12"/>
    </row>
    <row r="10" spans="1:41" ht="69" customHeight="1">
      <c r="A10" s="131" t="s">
        <v>41</v>
      </c>
      <c r="B10" s="132"/>
      <c r="C10" s="44"/>
      <c r="D10" s="89"/>
      <c r="E10" s="89"/>
      <c r="F10" s="89"/>
      <c r="G10" s="89"/>
      <c r="H10" s="89"/>
      <c r="I10" s="26" t="s">
        <v>28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89"/>
      <c r="AN10" s="12"/>
      <c r="AO10" s="12"/>
    </row>
    <row r="11" spans="1:41" ht="16.5" customHeight="1">
      <c r="A11" s="12"/>
      <c r="B11" s="15"/>
      <c r="C11" s="13"/>
      <c r="D11" s="90"/>
      <c r="E11" s="90"/>
      <c r="F11" s="90"/>
      <c r="G11" s="90"/>
      <c r="H11" s="9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90"/>
      <c r="AN11" s="12"/>
    </row>
    <row r="12" spans="1:41" ht="31.05" customHeight="1">
      <c r="A12" s="43" t="s">
        <v>15</v>
      </c>
      <c r="B12" s="43" t="s">
        <v>14</v>
      </c>
      <c r="C12" s="17"/>
      <c r="D12" s="91"/>
      <c r="E12" s="91"/>
      <c r="F12" s="91"/>
      <c r="G12" s="91"/>
      <c r="H12" s="9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02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92"/>
      <c r="E13" s="92"/>
      <c r="F13" s="92"/>
      <c r="G13" s="93"/>
      <c r="H13" s="9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93"/>
      <c r="AN13" s="1">
        <f t="shared" ref="AN13:AN26" si="2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2"/>
      <c r="E14" s="92"/>
      <c r="F14" s="92"/>
      <c r="G14" s="94"/>
      <c r="H14" s="9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94"/>
      <c r="AN14" s="1">
        <f t="shared" si="2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92"/>
      <c r="E15" s="92"/>
      <c r="F15" s="92"/>
      <c r="G15" s="93"/>
      <c r="H15" s="9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93"/>
      <c r="AN15" s="1">
        <f t="shared" si="2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2"/>
      <c r="E16" s="92"/>
      <c r="F16" s="92"/>
      <c r="G16" s="94"/>
      <c r="H16" s="9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94"/>
      <c r="AN16" s="1">
        <f t="shared" si="2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92"/>
      <c r="E17" s="92"/>
      <c r="F17" s="92"/>
      <c r="G17" s="93"/>
      <c r="H17" s="9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93"/>
      <c r="AN17" s="1">
        <f t="shared" si="2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2"/>
      <c r="E18" s="92"/>
      <c r="F18" s="92"/>
      <c r="G18" s="94"/>
      <c r="H18" s="9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94"/>
      <c r="AN18" s="1">
        <f t="shared" si="2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92"/>
      <c r="E19" s="92"/>
      <c r="F19" s="92"/>
      <c r="G19" s="93"/>
      <c r="H19" s="9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93"/>
      <c r="AN19" s="1">
        <f t="shared" si="2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2"/>
      <c r="E20" s="92"/>
      <c r="F20" s="92"/>
      <c r="G20" s="94"/>
      <c r="H20" s="9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94"/>
      <c r="AN20" s="1">
        <f t="shared" si="2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92"/>
      <c r="E21" s="92"/>
      <c r="F21" s="92"/>
      <c r="G21" s="93"/>
      <c r="H21" s="9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93"/>
      <c r="AN21" s="1">
        <f t="shared" si="2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2"/>
      <c r="E22" s="92"/>
      <c r="F22" s="92"/>
      <c r="G22" s="94"/>
      <c r="H22" s="9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94"/>
      <c r="AN22" s="1">
        <f t="shared" si="2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L23" si="3">SUM(D13:D22)</f>
        <v>0</v>
      </c>
      <c r="E23" s="95">
        <f t="shared" si="3"/>
        <v>0</v>
      </c>
      <c r="F23" s="95">
        <f t="shared" si="3"/>
        <v>0</v>
      </c>
      <c r="G23" s="95">
        <f t="shared" si="3"/>
        <v>0</v>
      </c>
      <c r="H23" s="95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95"/>
      <c r="AN23" s="6">
        <f t="shared" si="2"/>
        <v>0</v>
      </c>
      <c r="AO23" s="65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6"/>
      <c r="E24" s="96"/>
      <c r="F24" s="96"/>
      <c r="G24" s="97"/>
      <c r="H24" s="97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103"/>
      <c r="AN24" s="1">
        <f t="shared" si="2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98"/>
      <c r="F25" s="98"/>
      <c r="G25" s="99"/>
      <c r="H25" s="9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99"/>
      <c r="AN25" s="1">
        <f t="shared" si="2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L26" si="4">SUM(D23:D25)</f>
        <v>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7">
        <f t="shared" si="4"/>
        <v>0</v>
      </c>
      <c r="AJ26" s="7">
        <f t="shared" si="4"/>
        <v>0</v>
      </c>
      <c r="AK26" s="7">
        <f t="shared" si="4"/>
        <v>0</v>
      </c>
      <c r="AL26" s="7">
        <f t="shared" si="4"/>
        <v>0</v>
      </c>
      <c r="AM26" s="100"/>
      <c r="AN26" s="7">
        <f t="shared" si="2"/>
        <v>0</v>
      </c>
      <c r="AO26" s="66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2"/>
    </row>
    <row r="32" spans="1:4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12"/>
    </row>
    <row r="33" spans="1:4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12"/>
    </row>
    <row r="34" spans="1:4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12"/>
    </row>
    <row r="35" spans="1:4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2"/>
    </row>
    <row r="36" spans="1:4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jvegiTe1nivazsL0jB4JRf6LHz0BsZDcpaa9NhzJ8KATPDtrDlfya55vedEIMkEgBckwuQ9BLhUaRxBY2Yo8/Q==" saltValue="2J8YZ8zJxeaSyKBo1fjV9w==" spinCount="100000" sheet="1" objects="1" scenarios="1"/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95" priority="39">
      <formula>CELL("inhalt",G$8)=""</formula>
    </cfRule>
  </conditionalFormatting>
  <conditionalFormatting sqref="D26">
    <cfRule type="expression" dxfId="94" priority="29">
      <formula>CELL("inhalt",D$8)=""</formula>
    </cfRule>
  </conditionalFormatting>
  <conditionalFormatting sqref="H13:AM22 H24:AM25">
    <cfRule type="expression" dxfId="93" priority="24">
      <formula>CELL("inhalt",H$8)=""</formula>
    </cfRule>
  </conditionalFormatting>
  <conditionalFormatting sqref="E13:E22 E24:E25">
    <cfRule type="expression" dxfId="92" priority="45">
      <formula>CELL("inhalt",E$8)=""</formula>
    </cfRule>
    <cfRule type="expression" dxfId="91" priority="46">
      <formula>WEEKDAY(E$8,2)&gt;5</formula>
    </cfRule>
  </conditionalFormatting>
  <conditionalFormatting sqref="E13:E22 E24:E25">
    <cfRule type="expression" dxfId="90" priority="44">
      <formula>WEEKDAY(E$8,2)&gt;5</formula>
    </cfRule>
  </conditionalFormatting>
  <conditionalFormatting sqref="F13:F22 F24:F25">
    <cfRule type="expression" dxfId="89" priority="42">
      <formula>CELL("inhalt",F$8)=""</formula>
    </cfRule>
    <cfRule type="expression" dxfId="88" priority="43">
      <formula>WEEKDAY(F$8,2)&gt;5</formula>
    </cfRule>
  </conditionalFormatting>
  <conditionalFormatting sqref="F13:F22 F24:F25">
    <cfRule type="expression" dxfId="87" priority="41">
      <formula>WEEKDAY(F$8,2)&gt;5</formula>
    </cfRule>
  </conditionalFormatting>
  <conditionalFormatting sqref="G13:G22 G24:G25">
    <cfRule type="expression" dxfId="86" priority="40">
      <formula>WEEKDAY(G$8,2)&gt;5</formula>
    </cfRule>
  </conditionalFormatting>
  <conditionalFormatting sqref="E23:G23">
    <cfRule type="expression" dxfId="85" priority="38">
      <formula>CELL("inhalt",E$8)=""</formula>
    </cfRule>
  </conditionalFormatting>
  <conditionalFormatting sqref="E23:G23">
    <cfRule type="expression" dxfId="84" priority="37">
      <formula>CELL("inhalt",E$8)=""</formula>
    </cfRule>
  </conditionalFormatting>
  <conditionalFormatting sqref="E26:G26">
    <cfRule type="expression" dxfId="83" priority="36">
      <formula>CELL("inhalt",E$8)=""</formula>
    </cfRule>
  </conditionalFormatting>
  <conditionalFormatting sqref="E26:G26">
    <cfRule type="expression" dxfId="82" priority="35">
      <formula>CELL("inhalt",E$8)=""</formula>
    </cfRule>
  </conditionalFormatting>
  <conditionalFormatting sqref="D13:D22 D24:D25">
    <cfRule type="expression" dxfId="81" priority="33">
      <formula>CELL("inhalt",D$8)=""</formula>
    </cfRule>
    <cfRule type="expression" dxfId="80" priority="34">
      <formula>WEEKDAY(D$8,2)&gt;5</formula>
    </cfRule>
  </conditionalFormatting>
  <conditionalFormatting sqref="D13:D22 D24:D25">
    <cfRule type="expression" dxfId="79" priority="32">
      <formula>WEEKDAY(D$8,2)&gt;5</formula>
    </cfRule>
  </conditionalFormatting>
  <conditionalFormatting sqref="D23">
    <cfRule type="expression" dxfId="78" priority="31">
      <formula>CELL("inhalt",D$8)=""</formula>
    </cfRule>
  </conditionalFormatting>
  <conditionalFormatting sqref="D23">
    <cfRule type="expression" dxfId="77" priority="30">
      <formula>CELL("inhalt",D$8)=""</formula>
    </cfRule>
  </conditionalFormatting>
  <conditionalFormatting sqref="D26">
    <cfRule type="expression" dxfId="76" priority="28">
      <formula>CELL("inhalt",D$8)=""</formula>
    </cfRule>
  </conditionalFormatting>
  <conditionalFormatting sqref="G13:G26">
    <cfRule type="expression" dxfId="75" priority="27">
      <formula>G$10="NB"</formula>
    </cfRule>
    <cfRule type="expression" dxfId="74" priority="47">
      <formula>OR(G$8="Sat",G$8="Sun")</formula>
    </cfRule>
  </conditionalFormatting>
  <conditionalFormatting sqref="H13:AM22 H24:AM25">
    <cfRule type="expression" dxfId="73" priority="25">
      <formula>WEEKDAY(H$8,2)&gt;5</formula>
    </cfRule>
  </conditionalFormatting>
  <conditionalFormatting sqref="H23:AM23">
    <cfRule type="expression" dxfId="72" priority="23">
      <formula>CELL("inhalt",H$8)=""</formula>
    </cfRule>
  </conditionalFormatting>
  <conditionalFormatting sqref="H23:AM23">
    <cfRule type="expression" dxfId="71" priority="22">
      <formula>CELL("inhalt",H$8)=""</formula>
    </cfRule>
  </conditionalFormatting>
  <conditionalFormatting sqref="H26:AM26">
    <cfRule type="expression" dxfId="70" priority="21">
      <formula>CELL("inhalt",H$8)=""</formula>
    </cfRule>
  </conditionalFormatting>
  <conditionalFormatting sqref="H26:AM26">
    <cfRule type="expression" dxfId="69" priority="20">
      <formula>CELL("inhalt",H$8)=""</formula>
    </cfRule>
  </conditionalFormatting>
  <conditionalFormatting sqref="H13:AM26">
    <cfRule type="expression" dxfId="68" priority="19">
      <formula>H$10="NB"</formula>
    </cfRule>
    <cfRule type="expression" dxfId="67" priority="26">
      <formula>OR(H$8="Sat",H$8="Sun")</formula>
    </cfRule>
  </conditionalFormatting>
  <conditionalFormatting sqref="G8">
    <cfRule type="expression" dxfId="66" priority="6">
      <formula>CELL("inhalt",G$8)=""</formula>
    </cfRule>
  </conditionalFormatting>
  <conditionalFormatting sqref="G8">
    <cfRule type="expression" dxfId="65" priority="4">
      <formula>OR(G$8="Sat",G$8="Sun")</formula>
    </cfRule>
    <cfRule type="expression" dxfId="64" priority="5">
      <formula>G$10="NB"</formula>
    </cfRule>
  </conditionalFormatting>
  <conditionalFormatting sqref="D8:F8">
    <cfRule type="expression" dxfId="63" priority="3">
      <formula>CELL("inhalt",D$8)=""</formula>
    </cfRule>
  </conditionalFormatting>
  <conditionalFormatting sqref="D8:F8">
    <cfRule type="expression" dxfId="62" priority="1">
      <formula>OR(D$8="Sat",D$8="Sun")</formula>
    </cfRule>
    <cfRule type="expression" dxfId="61" priority="2">
      <formula>D$10="NB"</formula>
    </cfRule>
  </conditionalFormatting>
  <conditionalFormatting sqref="G9:G10">
    <cfRule type="expression" dxfId="60" priority="17">
      <formula>CELL("inhalt",G$8)=""</formula>
    </cfRule>
  </conditionalFormatting>
  <conditionalFormatting sqref="G9:G10">
    <cfRule type="expression" dxfId="59" priority="16">
      <formula>G$10="NB"</formula>
    </cfRule>
    <cfRule type="expression" dxfId="58" priority="18">
      <formula>OR(G$8="Sat",G$8="Sun")</formula>
    </cfRule>
  </conditionalFormatting>
  <conditionalFormatting sqref="H9:AM10">
    <cfRule type="expression" dxfId="57" priority="14">
      <formula>CELL("inhalt",H$8)=""</formula>
    </cfRule>
  </conditionalFormatting>
  <conditionalFormatting sqref="H9:AM10">
    <cfRule type="expression" dxfId="56" priority="13">
      <formula>H$10="NB"</formula>
    </cfRule>
    <cfRule type="expression" dxfId="55" priority="15">
      <formula>OR(H$8="Sat",H$8="Sun")</formula>
    </cfRule>
  </conditionalFormatting>
  <conditionalFormatting sqref="H8:AM8">
    <cfRule type="expression" dxfId="54" priority="12">
      <formula>CELL("inhalt",H$8)=""</formula>
    </cfRule>
  </conditionalFormatting>
  <conditionalFormatting sqref="H8:AM8">
    <cfRule type="expression" dxfId="53" priority="10">
      <formula>OR(H$8="Sat",H$8="Sun")</formula>
    </cfRule>
    <cfRule type="expression" dxfId="52" priority="11">
      <formula>H$10="NB"</formula>
    </cfRule>
  </conditionalFormatting>
  <conditionalFormatting sqref="D9:F10">
    <cfRule type="expression" dxfId="51" priority="8">
      <formula>CELL("inhalt",D$8)=""</formula>
    </cfRule>
  </conditionalFormatting>
  <conditionalFormatting sqref="D9:F10">
    <cfRule type="expression" dxfId="50" priority="7">
      <formula>D$10="NB"</formula>
    </cfRule>
    <cfRule type="expression" dxfId="49" priority="9">
      <formula>OR(D$8="Sat",D$8="Sun")</formula>
    </cfRule>
  </conditionalFormatting>
  <pageMargins left="0.7" right="0.7" top="0.78740157499999996" bottom="0.78740157499999996" header="0.3" footer="0.3"/>
  <pageSetup paperSize="9" scale="32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O42"/>
  <sheetViews>
    <sheetView workbookViewId="0">
      <selection activeCell="E22" sqref="E22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7.6640625" customWidth="1"/>
    <col min="41" max="41" width="9.664062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63"/>
      <c r="S3" s="63" t="s">
        <v>52</v>
      </c>
      <c r="T3" s="63"/>
      <c r="U3" s="63"/>
      <c r="V3" s="155">
        <f>(January!V3)</f>
        <v>0</v>
      </c>
      <c r="W3" s="155"/>
      <c r="X3" s="155"/>
      <c r="Y3" s="155"/>
      <c r="Z3" s="155"/>
      <c r="AA3" s="155"/>
      <c r="AB3" s="155"/>
      <c r="AC3" s="155"/>
      <c r="AD3" s="63"/>
      <c r="AE3" s="63"/>
      <c r="AF3" s="63"/>
      <c r="AG3" s="63"/>
      <c r="AH3" s="63"/>
      <c r="AI3" s="63"/>
      <c r="AJ3" s="63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3"/>
      <c r="S4" s="63"/>
      <c r="T4" s="63"/>
      <c r="U4" s="63"/>
      <c r="V4" s="70"/>
      <c r="W4" s="63"/>
      <c r="X4" s="63"/>
      <c r="Y4" s="63"/>
      <c r="Z4" s="63"/>
      <c r="AA4" s="63"/>
      <c r="AB4" s="61"/>
      <c r="AC4" s="63"/>
      <c r="AD4" s="63"/>
      <c r="AE4" s="64" t="s">
        <v>54</v>
      </c>
      <c r="AF4" s="64"/>
      <c r="AG4" s="64"/>
      <c r="AH4" s="64"/>
      <c r="AI4" s="64"/>
      <c r="AJ4" s="64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45627</v>
      </c>
      <c r="F5" s="111"/>
      <c r="G5" s="12"/>
      <c r="H5" s="12" t="s">
        <v>11</v>
      </c>
      <c r="I5" s="12"/>
      <c r="J5" s="112" t="s">
        <v>37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63"/>
      <c r="Y5" s="63"/>
      <c r="Z5" s="63"/>
      <c r="AA5" s="63"/>
      <c r="AB5" s="63"/>
      <c r="AC5" s="63"/>
      <c r="AD5" s="63"/>
      <c r="AE5" s="64" t="s">
        <v>55</v>
      </c>
      <c r="AF5" s="64"/>
      <c r="AG5" s="64"/>
      <c r="AH5" s="64"/>
      <c r="AI5" s="64"/>
      <c r="AJ5" s="63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1</v>
      </c>
      <c r="G6" s="12"/>
      <c r="H6" s="48">
        <f>+E5</f>
        <v>45627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12"/>
      <c r="D8" s="45" t="str">
        <f>IF($F6=1,"Sun","")</f>
        <v>Sun</v>
      </c>
      <c r="E8" s="45" t="str">
        <f>IF($F6=2,"Mo",IF(D8="","","Mo"))</f>
        <v>Mo</v>
      </c>
      <c r="F8" s="45" t="str">
        <f>IF($F6=3,"Tue",IF(E8="","","Tue"))</f>
        <v>Tue</v>
      </c>
      <c r="G8" s="45" t="str">
        <f>IF($F6=4,"Wed",IF(F8="","","Wed"))</f>
        <v>Wed</v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87" t="str">
        <f>IF(AH9="","",IF(1+AH9&gt;=32,"",IF(WEEKDAY(1+AH9+$H6,2)=1,"Sun",IF(WEEKDAY(1+AH9+$H6,2)=2,"Mo",IF(WEEKDAY(1+AH9+$H6,2)=3,"Tue",IF(WEEKDAY(1+AH9+$H6,2)=4,"Wed",IF(WEEKDAY(1+AH9+$H6,2)=5,"Thu",IF(WEEKDAY(1+AH9+$H6,2)=6,"Fri","Sat"))))))))</f>
        <v/>
      </c>
      <c r="AJ8" s="87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87" t="str">
        <f t="shared" si="1"/>
        <v/>
      </c>
      <c r="AL8" s="87" t="str">
        <f t="shared" si="1"/>
        <v/>
      </c>
      <c r="AM8" s="87" t="str">
        <f t="shared" si="1"/>
        <v/>
      </c>
      <c r="AN8" s="12"/>
      <c r="AO8" s="12"/>
    </row>
    <row r="9" spans="1:41" ht="26.25" customHeight="1">
      <c r="A9" s="129" t="s">
        <v>3</v>
      </c>
      <c r="B9" s="130"/>
      <c r="C9" s="12"/>
      <c r="D9" s="46">
        <f>IF(F6=1,1,"")</f>
        <v>1</v>
      </c>
      <c r="E9" s="46">
        <f>IF(F6=2,1,IF(D9="","",D9+1))</f>
        <v>2</v>
      </c>
      <c r="F9" s="46">
        <f>IF(F6=3,1,IF(E9="","",E9+1))</f>
        <v>3</v>
      </c>
      <c r="G9" s="46">
        <f>IF(F6=4,1,IF(F9="","",F9+1))</f>
        <v>4</v>
      </c>
      <c r="H9" s="46">
        <f>IF(F6=5,1,IF(G9="","",G9+1))</f>
        <v>5</v>
      </c>
      <c r="I9" s="46">
        <f>IF(F6=6,1,IF(H9="","",H9+1))</f>
        <v>6</v>
      </c>
      <c r="J9" s="46">
        <f>IF(F6=7,1,IF(I9="","",I9+1))</f>
        <v>7</v>
      </c>
      <c r="K9" s="46">
        <f>1+J9</f>
        <v>8</v>
      </c>
      <c r="L9" s="46">
        <f t="shared" ref="L9:AG9" si="2">1+K9</f>
        <v>9</v>
      </c>
      <c r="M9" s="46">
        <f t="shared" si="2"/>
        <v>10</v>
      </c>
      <c r="N9" s="46">
        <f t="shared" si="2"/>
        <v>11</v>
      </c>
      <c r="O9" s="46">
        <f t="shared" si="2"/>
        <v>12</v>
      </c>
      <c r="P9" s="46">
        <f t="shared" si="2"/>
        <v>13</v>
      </c>
      <c r="Q9" s="46">
        <f t="shared" si="2"/>
        <v>14</v>
      </c>
      <c r="R9" s="46">
        <f t="shared" si="2"/>
        <v>15</v>
      </c>
      <c r="S9" s="46">
        <f t="shared" si="2"/>
        <v>16</v>
      </c>
      <c r="T9" s="46">
        <f t="shared" si="2"/>
        <v>17</v>
      </c>
      <c r="U9" s="46">
        <f t="shared" si="2"/>
        <v>18</v>
      </c>
      <c r="V9" s="46">
        <f t="shared" si="2"/>
        <v>19</v>
      </c>
      <c r="W9" s="46">
        <f t="shared" si="2"/>
        <v>20</v>
      </c>
      <c r="X9" s="46">
        <f t="shared" si="2"/>
        <v>21</v>
      </c>
      <c r="Y9" s="46">
        <f t="shared" si="2"/>
        <v>22</v>
      </c>
      <c r="Z9" s="46">
        <f t="shared" si="2"/>
        <v>23</v>
      </c>
      <c r="AA9" s="46">
        <f t="shared" si="2"/>
        <v>24</v>
      </c>
      <c r="AB9" s="46">
        <f t="shared" si="2"/>
        <v>25</v>
      </c>
      <c r="AC9" s="46">
        <f t="shared" si="2"/>
        <v>26</v>
      </c>
      <c r="AD9" s="46">
        <f t="shared" si="2"/>
        <v>27</v>
      </c>
      <c r="AE9" s="46">
        <f t="shared" si="2"/>
        <v>28</v>
      </c>
      <c r="AF9" s="46">
        <f t="shared" si="2"/>
        <v>29</v>
      </c>
      <c r="AG9" s="46">
        <f t="shared" si="2"/>
        <v>30</v>
      </c>
      <c r="AH9" s="46">
        <f>IF(1+AG9&gt;=32,"",1+AG9)</f>
        <v>31</v>
      </c>
      <c r="AI9" s="88" t="str">
        <f>IF(AH9="","",IF(1+AH9&gt;=32,"",1+AH9))</f>
        <v/>
      </c>
      <c r="AJ9" s="88" t="str">
        <f>IF(AI9="","",IF(1+AI9&gt;=32,"",1+AI9))</f>
        <v/>
      </c>
      <c r="AK9" s="88" t="str">
        <f>IF(AJ9="","",IF(1+AJ9&gt;=32,"",1+AJ9))</f>
        <v/>
      </c>
      <c r="AL9" s="88" t="str">
        <f>IF(AK9="","",IF(1+AK9&gt;=32,"",1+AK9))</f>
        <v/>
      </c>
      <c r="AM9" s="88" t="str">
        <f>IF(AL9="","",IF(1+AL9&gt;=32,"",1+AL9))</f>
        <v/>
      </c>
      <c r="AN9" s="12"/>
      <c r="AO9" s="12"/>
    </row>
    <row r="10" spans="1:41" ht="69" customHeight="1">
      <c r="A10" s="131" t="s">
        <v>41</v>
      </c>
      <c r="B10" s="132"/>
      <c r="C10" s="12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 t="s">
        <v>28</v>
      </c>
      <c r="AC10" s="26" t="s">
        <v>28</v>
      </c>
      <c r="AD10" s="26"/>
      <c r="AE10" s="26"/>
      <c r="AF10" s="26"/>
      <c r="AG10" s="26"/>
      <c r="AH10" s="26"/>
      <c r="AI10" s="89"/>
      <c r="AJ10" s="89"/>
      <c r="AK10" s="89"/>
      <c r="AL10" s="89"/>
      <c r="AM10" s="89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90"/>
      <c r="AJ11" s="90"/>
      <c r="AK11" s="90"/>
      <c r="AL11" s="90"/>
      <c r="AM11" s="90"/>
      <c r="AN11" s="12"/>
      <c r="AO11" s="12"/>
    </row>
    <row r="12" spans="1:41" ht="31.05" customHeight="1">
      <c r="A12" s="43" t="s">
        <v>15</v>
      </c>
      <c r="B12" s="43" t="s">
        <v>14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91"/>
      <c r="AJ12" s="91"/>
      <c r="AK12" s="91"/>
      <c r="AL12" s="91"/>
      <c r="AM12" s="102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93"/>
      <c r="AJ13" s="93"/>
      <c r="AK13" s="93"/>
      <c r="AL13" s="93"/>
      <c r="AM13" s="93"/>
      <c r="AN13" s="1">
        <f t="shared" ref="AN13:AN26" si="3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94"/>
      <c r="AJ14" s="94"/>
      <c r="AK14" s="94"/>
      <c r="AL14" s="94"/>
      <c r="AM14" s="94"/>
      <c r="AN14" s="1">
        <f t="shared" si="3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93"/>
      <c r="AJ15" s="93"/>
      <c r="AK15" s="93"/>
      <c r="AL15" s="93"/>
      <c r="AM15" s="93"/>
      <c r="AN15" s="1">
        <f t="shared" si="3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94"/>
      <c r="AJ16" s="94"/>
      <c r="AK16" s="94"/>
      <c r="AL16" s="94"/>
      <c r="AM16" s="94"/>
      <c r="AN16" s="1">
        <f t="shared" si="3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93"/>
      <c r="AJ17" s="93"/>
      <c r="AK17" s="93"/>
      <c r="AL17" s="93"/>
      <c r="AM17" s="93"/>
      <c r="AN17" s="1">
        <f t="shared" si="3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94"/>
      <c r="AJ18" s="94"/>
      <c r="AK18" s="94"/>
      <c r="AL18" s="94"/>
      <c r="AM18" s="94"/>
      <c r="AN18" s="1">
        <f t="shared" si="3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93"/>
      <c r="AJ19" s="93"/>
      <c r="AK19" s="93"/>
      <c r="AL19" s="93"/>
      <c r="AM19" s="93"/>
      <c r="AN19" s="1">
        <f t="shared" si="3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94"/>
      <c r="AJ20" s="94"/>
      <c r="AK20" s="94"/>
      <c r="AL20" s="94"/>
      <c r="AM20" s="94"/>
      <c r="AN20" s="1">
        <f t="shared" si="3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93"/>
      <c r="AJ21" s="93"/>
      <c r="AK21" s="93"/>
      <c r="AL21" s="93"/>
      <c r="AM21" s="93"/>
      <c r="AN21" s="1">
        <f t="shared" si="3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94"/>
      <c r="AJ22" s="94"/>
      <c r="AK22" s="94"/>
      <c r="AL22" s="94"/>
      <c r="AM22" s="94"/>
      <c r="AN22" s="1">
        <f t="shared" si="3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ref="E23:F23" si="5">SUM(E13:E22)</f>
        <v>0</v>
      </c>
      <c r="F23" s="6">
        <f t="shared" si="5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95">
        <f t="shared" si="4"/>
        <v>0</v>
      </c>
      <c r="AJ23" s="95">
        <f t="shared" si="4"/>
        <v>0</v>
      </c>
      <c r="AK23" s="95">
        <f t="shared" si="4"/>
        <v>0</v>
      </c>
      <c r="AL23" s="95">
        <f t="shared" si="4"/>
        <v>0</v>
      </c>
      <c r="AM23" s="95"/>
      <c r="AN23" s="6">
        <f t="shared" si="3"/>
        <v>0</v>
      </c>
      <c r="AO23" s="65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97"/>
      <c r="AJ24" s="97"/>
      <c r="AK24" s="97"/>
      <c r="AL24" s="97"/>
      <c r="AM24" s="103"/>
      <c r="AN24" s="1">
        <f t="shared" si="3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99"/>
      <c r="AJ25" s="99"/>
      <c r="AK25" s="99"/>
      <c r="AL25" s="99"/>
      <c r="AM25" s="99"/>
      <c r="AN25" s="1">
        <f t="shared" si="3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6">SUM(D23:D25)</f>
        <v>0</v>
      </c>
      <c r="E26" s="7">
        <f t="shared" ref="E26:F26" si="7">SUM(E23:E25)</f>
        <v>0</v>
      </c>
      <c r="F26" s="7">
        <f t="shared" si="7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100">
        <f t="shared" si="6"/>
        <v>0</v>
      </c>
      <c r="AJ26" s="100">
        <f t="shared" si="6"/>
        <v>0</v>
      </c>
      <c r="AK26" s="100">
        <f t="shared" si="6"/>
        <v>0</v>
      </c>
      <c r="AL26" s="100">
        <f t="shared" si="6"/>
        <v>0</v>
      </c>
      <c r="AM26" s="100"/>
      <c r="AN26" s="7">
        <f t="shared" si="3"/>
        <v>0</v>
      </c>
      <c r="AO26" s="66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1" customFormat="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34"/>
    </row>
    <row r="32" spans="1:41" s="41" customFormat="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34"/>
    </row>
    <row r="33" spans="1:41" s="41" customFormat="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34"/>
    </row>
    <row r="34" spans="1:41" s="41" customFormat="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34"/>
    </row>
    <row r="35" spans="1:41" s="41" customFormat="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34"/>
    </row>
    <row r="36" spans="1:41" s="41" customFormat="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34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r2IoDgtVoecbpuEXOEe7CS3YCY7PrIJvouTIUp7rIgl900qX4pMC34WZei8cSSIqBgvIqhh0U+wtNunNuHTHFg==" saltValue="vSd/u0yDxbn48WylPJxD4A==" spinCount="100000" sheet="1" objects="1" scenarios="1"/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48" priority="47">
      <formula>CELL("inhalt",G$8)=""</formula>
    </cfRule>
  </conditionalFormatting>
  <conditionalFormatting sqref="D26">
    <cfRule type="expression" dxfId="47" priority="37">
      <formula>CELL("inhalt",D$8)=""</formula>
    </cfRule>
  </conditionalFormatting>
  <conditionalFormatting sqref="H13:AM22 H24:AM25">
    <cfRule type="expression" dxfId="46" priority="32">
      <formula>CELL("inhalt",H$8)=""</formula>
    </cfRule>
  </conditionalFormatting>
  <conditionalFormatting sqref="G13:G22 G24:G25">
    <cfRule type="expression" dxfId="45" priority="48">
      <formula>WEEKDAY(G$8,2)&gt;5</formula>
    </cfRule>
  </conditionalFormatting>
  <conditionalFormatting sqref="G23">
    <cfRule type="expression" dxfId="44" priority="46">
      <formula>CELL("inhalt",G$8)=""</formula>
    </cfRule>
  </conditionalFormatting>
  <conditionalFormatting sqref="G23">
    <cfRule type="expression" dxfId="43" priority="45">
      <formula>CELL("inhalt",G$8)=""</formula>
    </cfRule>
  </conditionalFormatting>
  <conditionalFormatting sqref="G26">
    <cfRule type="expression" dxfId="42" priority="44">
      <formula>CELL("inhalt",G$8)=""</formula>
    </cfRule>
  </conditionalFormatting>
  <conditionalFormatting sqref="G26">
    <cfRule type="expression" dxfId="41" priority="43">
      <formula>CELL("inhalt",G$8)=""</formula>
    </cfRule>
  </conditionalFormatting>
  <conditionalFormatting sqref="D13:D22 D24:D25">
    <cfRule type="expression" dxfId="40" priority="41">
      <formula>CELL("inhalt",D$8)=""</formula>
    </cfRule>
    <cfRule type="expression" dxfId="39" priority="42">
      <formula>WEEKDAY(D$8,2)&gt;5</formula>
    </cfRule>
  </conditionalFormatting>
  <conditionalFormatting sqref="D13:D22 D24:D25">
    <cfRule type="expression" dxfId="38" priority="40">
      <formula>WEEKDAY(D$8,2)&gt;5</formula>
    </cfRule>
  </conditionalFormatting>
  <conditionalFormatting sqref="D23">
    <cfRule type="expression" dxfId="37" priority="39">
      <formula>CELL("inhalt",D$8)=""</formula>
    </cfRule>
  </conditionalFormatting>
  <conditionalFormatting sqref="D23">
    <cfRule type="expression" dxfId="36" priority="38">
      <formula>CELL("inhalt",D$8)=""</formula>
    </cfRule>
  </conditionalFormatting>
  <conditionalFormatting sqref="D26">
    <cfRule type="expression" dxfId="35" priority="36">
      <formula>CELL("inhalt",D$8)=""</formula>
    </cfRule>
  </conditionalFormatting>
  <conditionalFormatting sqref="G13:G26">
    <cfRule type="expression" dxfId="34" priority="35">
      <formula>G$10="NB"</formula>
    </cfRule>
    <cfRule type="expression" dxfId="33" priority="55">
      <formula>OR(G$8="Sat",G$8="Sun")</formula>
    </cfRule>
  </conditionalFormatting>
  <conditionalFormatting sqref="H13:AM22 H24:AM25">
    <cfRule type="expression" dxfId="32" priority="33">
      <formula>WEEKDAY(H$8,2)&gt;5</formula>
    </cfRule>
  </conditionalFormatting>
  <conditionalFormatting sqref="H23:AM23">
    <cfRule type="expression" dxfId="31" priority="31">
      <formula>CELL("inhalt",H$8)=""</formula>
    </cfRule>
  </conditionalFormatting>
  <conditionalFormatting sqref="H23:AM23">
    <cfRule type="expression" dxfId="30" priority="30">
      <formula>CELL("inhalt",H$8)=""</formula>
    </cfRule>
  </conditionalFormatting>
  <conditionalFormatting sqref="H26:AM26">
    <cfRule type="expression" dxfId="29" priority="29">
      <formula>CELL("inhalt",H$8)=""</formula>
    </cfRule>
  </conditionalFormatting>
  <conditionalFormatting sqref="H26:AM26">
    <cfRule type="expression" dxfId="28" priority="28">
      <formula>CELL("inhalt",H$8)=""</formula>
    </cfRule>
  </conditionalFormatting>
  <conditionalFormatting sqref="H13:AM26">
    <cfRule type="expression" dxfId="27" priority="27">
      <formula>H$10="NB"</formula>
    </cfRule>
    <cfRule type="expression" dxfId="26" priority="34">
      <formula>OR(H$8="Sat",H$8="Sun")</formula>
    </cfRule>
  </conditionalFormatting>
  <conditionalFormatting sqref="G9:G10">
    <cfRule type="expression" dxfId="25" priority="25">
      <formula>CELL("inhalt",G$8)=""</formula>
    </cfRule>
  </conditionalFormatting>
  <conditionalFormatting sqref="H8:AM8">
    <cfRule type="expression" dxfId="24" priority="20">
      <formula>CELL("inhalt",H$8)=""</formula>
    </cfRule>
  </conditionalFormatting>
  <conditionalFormatting sqref="D8:F8">
    <cfRule type="expression" dxfId="23" priority="11">
      <formula>CELL("inhalt",D$8)=""</formula>
    </cfRule>
  </conditionalFormatting>
  <conditionalFormatting sqref="G9:G10">
    <cfRule type="expression" dxfId="22" priority="24">
      <formula>G$10="NB"</formula>
    </cfRule>
    <cfRule type="expression" dxfId="21" priority="26">
      <formula>OR(G$8="Sat",G$8="Sun")</formula>
    </cfRule>
  </conditionalFormatting>
  <conditionalFormatting sqref="H9:AM10">
    <cfRule type="expression" dxfId="20" priority="22">
      <formula>CELL("inhalt",H$8)=""</formula>
    </cfRule>
  </conditionalFormatting>
  <conditionalFormatting sqref="H9:AM10">
    <cfRule type="expression" dxfId="19" priority="21">
      <formula>H$10="NB"</formula>
    </cfRule>
    <cfRule type="expression" dxfId="18" priority="23">
      <formula>OR(H$8="Sat",H$8="Sun")</formula>
    </cfRule>
  </conditionalFormatting>
  <conditionalFormatting sqref="H8:AM8">
    <cfRule type="expression" dxfId="17" priority="18">
      <formula>OR(H$8="Sat",H$8="Sun")</formula>
    </cfRule>
    <cfRule type="expression" dxfId="16" priority="19">
      <formula>H$10="NB"</formula>
    </cfRule>
  </conditionalFormatting>
  <conditionalFormatting sqref="D9:F10">
    <cfRule type="expression" dxfId="15" priority="16">
      <formula>CELL("inhalt",D$8)=""</formula>
    </cfRule>
  </conditionalFormatting>
  <conditionalFormatting sqref="D9:F10">
    <cfRule type="expression" dxfId="14" priority="15">
      <formula>D$10="NB"</formula>
    </cfRule>
    <cfRule type="expression" dxfId="13" priority="17">
      <formula>OR(D$8="Sat",D$8="Sun")</formula>
    </cfRule>
  </conditionalFormatting>
  <conditionalFormatting sqref="G8">
    <cfRule type="expression" dxfId="12" priority="14">
      <formula>CELL("inhalt",G$8)=""</formula>
    </cfRule>
  </conditionalFormatting>
  <conditionalFormatting sqref="G8">
    <cfRule type="expression" dxfId="11" priority="12">
      <formula>OR(G$8="Sat",G$8="Sun")</formula>
    </cfRule>
    <cfRule type="expression" dxfId="10" priority="13">
      <formula>G$10="NB"</formula>
    </cfRule>
  </conditionalFormatting>
  <conditionalFormatting sqref="D8:F8">
    <cfRule type="expression" dxfId="9" priority="9">
      <formula>OR(D$8="Sat",D$8="Sun")</formula>
    </cfRule>
    <cfRule type="expression" dxfId="8" priority="10">
      <formula>D$10="NB"</formula>
    </cfRule>
  </conditionalFormatting>
  <conditionalFormatting sqref="E13:F22 E24:F25">
    <cfRule type="expression" dxfId="7" priority="6">
      <formula>CELL("inhalt",E$8)=""</formula>
    </cfRule>
  </conditionalFormatting>
  <conditionalFormatting sqref="E13:F22 E24:F25">
    <cfRule type="expression" dxfId="6" priority="7">
      <formula>WEEKDAY(E$8,2)&gt;5</formula>
    </cfRule>
  </conditionalFormatting>
  <conditionalFormatting sqref="E23:F23">
    <cfRule type="expression" dxfId="5" priority="5">
      <formula>CELL("inhalt",E$8)=""</formula>
    </cfRule>
  </conditionalFormatting>
  <conditionalFormatting sqref="E23:F23">
    <cfRule type="expression" dxfId="4" priority="4">
      <formula>CELL("inhalt",E$8)=""</formula>
    </cfRule>
  </conditionalFormatting>
  <conditionalFormatting sqref="E26:F26">
    <cfRule type="expression" dxfId="3" priority="3">
      <formula>CELL("inhalt",E$8)=""</formula>
    </cfRule>
  </conditionalFormatting>
  <conditionalFormatting sqref="E26:F26">
    <cfRule type="expression" dxfId="2" priority="2">
      <formula>CELL("inhalt",E$8)=""</formula>
    </cfRule>
  </conditionalFormatting>
  <conditionalFormatting sqref="E13:F26">
    <cfRule type="expression" dxfId="1" priority="1">
      <formula>E$10="NB"</formula>
    </cfRule>
    <cfRule type="expression" dxfId="0" priority="8">
      <formula>OR(E$8="Sat",E$8="Sun")</formula>
    </cfRule>
  </conditionalFormatting>
  <pageMargins left="0.7" right="0.7" top="0.78740157499999996" bottom="0.78740157499999996" header="0.3" footer="0.3"/>
  <pageSetup paperSize="9" scale="3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7"/>
  <sheetViews>
    <sheetView workbookViewId="0">
      <selection activeCell="L14" sqref="L14"/>
    </sheetView>
  </sheetViews>
  <sheetFormatPr baseColWidth="10" defaultRowHeight="14.4"/>
  <sheetData>
    <row r="1" spans="1:39" ht="18">
      <c r="A1" s="11" t="s">
        <v>0</v>
      </c>
      <c r="B1" s="11"/>
      <c r="C1" s="13">
        <f>(January!D1)</f>
        <v>0</v>
      </c>
      <c r="E1" s="11" t="s">
        <v>46</v>
      </c>
      <c r="F1" s="12"/>
      <c r="G1" s="13">
        <f>(January!Q1)</f>
        <v>0</v>
      </c>
      <c r="H1" s="12"/>
      <c r="I1" s="52" t="s">
        <v>45</v>
      </c>
      <c r="J1" s="53">
        <f>(January!X1)</f>
        <v>0</v>
      </c>
      <c r="K1" s="12"/>
      <c r="L1" s="41"/>
      <c r="M1" s="12"/>
      <c r="N1" s="12"/>
      <c r="O1" s="12"/>
      <c r="P1" s="12"/>
      <c r="Q1" s="12"/>
      <c r="R1" s="12"/>
      <c r="S1" s="12"/>
      <c r="T1" s="12"/>
      <c r="U1" s="12"/>
      <c r="V1" s="12"/>
      <c r="W1" s="52"/>
      <c r="Y1" s="12"/>
      <c r="Z1" s="12"/>
      <c r="AC1" s="52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12" customFormat="1" ht="18">
      <c r="A2" s="11"/>
      <c r="B2" s="11"/>
    </row>
    <row r="3" spans="1:39" ht="36" customHeight="1">
      <c r="A3" s="112" t="s">
        <v>5</v>
      </c>
      <c r="B3" s="112"/>
      <c r="C3" s="158">
        <f>(January!C3)</f>
        <v>0</v>
      </c>
      <c r="D3" s="158"/>
      <c r="E3" s="34"/>
      <c r="F3" s="12" t="s">
        <v>23</v>
      </c>
      <c r="G3" s="12"/>
      <c r="H3" s="157">
        <f>(January!O3)</f>
        <v>0</v>
      </c>
      <c r="I3" s="15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39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4" t="s">
        <v>48</v>
      </c>
      <c r="N4" s="12"/>
      <c r="O4" s="12"/>
      <c r="P4" s="12"/>
      <c r="Q4" s="12"/>
      <c r="R4" s="12"/>
      <c r="S4" s="12"/>
      <c r="T4" s="12"/>
      <c r="U4" s="12"/>
      <c r="V4" s="12"/>
    </row>
    <row r="5" spans="1:39" ht="30" customHeight="1">
      <c r="A5" s="12" t="s">
        <v>10</v>
      </c>
      <c r="B5" s="156">
        <v>2024</v>
      </c>
      <c r="C5" s="156"/>
      <c r="D5" s="12"/>
      <c r="E5" s="12"/>
      <c r="F5" s="12" t="s">
        <v>19</v>
      </c>
      <c r="G5" s="12"/>
      <c r="H5" s="157">
        <f>(January!C28)</f>
        <v>0</v>
      </c>
      <c r="I5" s="157"/>
      <c r="J5" s="112"/>
      <c r="K5" s="112"/>
      <c r="L5" s="12"/>
      <c r="M5" s="55" t="s">
        <v>49</v>
      </c>
      <c r="N5" s="12"/>
      <c r="O5" s="12"/>
      <c r="P5" s="12"/>
      <c r="Q5" s="12"/>
      <c r="R5" s="12"/>
      <c r="S5" s="12"/>
      <c r="T5" s="12"/>
      <c r="U5" s="12"/>
      <c r="V5" s="12"/>
    </row>
    <row r="6" spans="1:39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9" ht="15" thickBot="1">
      <c r="D7" s="1" t="s">
        <v>24</v>
      </c>
      <c r="E7" s="1" t="s">
        <v>25</v>
      </c>
      <c r="F7" s="1" t="s">
        <v>29</v>
      </c>
      <c r="G7" s="1" t="s">
        <v>31</v>
      </c>
      <c r="H7" s="1" t="s">
        <v>30</v>
      </c>
      <c r="I7" s="1" t="s">
        <v>32</v>
      </c>
      <c r="J7" s="1" t="s">
        <v>33</v>
      </c>
      <c r="K7" s="1" t="s">
        <v>34</v>
      </c>
      <c r="L7" s="1" t="s">
        <v>39</v>
      </c>
      <c r="M7" s="1" t="s">
        <v>35</v>
      </c>
      <c r="N7" s="1" t="s">
        <v>36</v>
      </c>
      <c r="O7" s="1" t="s">
        <v>37</v>
      </c>
      <c r="P7" s="22" t="s">
        <v>38</v>
      </c>
    </row>
    <row r="8" spans="1:39" ht="15" thickBot="1">
      <c r="A8" s="5" t="s">
        <v>16</v>
      </c>
      <c r="B8" s="5"/>
      <c r="C8" s="5" t="s">
        <v>13</v>
      </c>
      <c r="D8" s="23">
        <f>SUM(January!AN23)</f>
        <v>0</v>
      </c>
      <c r="E8" s="23">
        <f>SUM(February!AN23)</f>
        <v>0</v>
      </c>
      <c r="F8" s="23">
        <f>SUM(March!AN23)</f>
        <v>0</v>
      </c>
      <c r="G8" s="23">
        <f>SUM(April!AN23)</f>
        <v>0</v>
      </c>
      <c r="H8" s="23">
        <f>SUM(May!AN23)</f>
        <v>0</v>
      </c>
      <c r="I8" s="23">
        <f>SUM(June!AN23)</f>
        <v>0</v>
      </c>
      <c r="J8" s="23">
        <f>SUM(July!AN23)</f>
        <v>0</v>
      </c>
      <c r="K8" s="23">
        <f>SUM(August!AN23)</f>
        <v>0</v>
      </c>
      <c r="L8" s="23">
        <f>SUM(September!AN23)</f>
        <v>0</v>
      </c>
      <c r="M8" s="23">
        <f>SUM(October!AN23)</f>
        <v>0</v>
      </c>
      <c r="N8" s="23">
        <f>SUM(November!AN23)</f>
        <v>0</v>
      </c>
      <c r="O8" s="24">
        <f>SUM(December!AN23)</f>
        <v>0</v>
      </c>
      <c r="P8" s="21">
        <f>SUM(D8:O8)</f>
        <v>0</v>
      </c>
    </row>
    <row r="9" spans="1:39" ht="15" thickBot="1">
      <c r="A9" s="4" t="s">
        <v>17</v>
      </c>
      <c r="B9" s="4"/>
      <c r="C9" s="4" t="s">
        <v>13</v>
      </c>
      <c r="D9" s="1">
        <f>SUM(January!AN24)</f>
        <v>0</v>
      </c>
      <c r="E9" s="1">
        <f>SUM(February!AN24)</f>
        <v>0</v>
      </c>
      <c r="F9" s="1">
        <f>SUM(March!AN24)</f>
        <v>0</v>
      </c>
      <c r="G9" s="1">
        <f>SUM(April!AN24)</f>
        <v>0</v>
      </c>
      <c r="H9" s="1">
        <f>SUM(May!AN24)</f>
        <v>0</v>
      </c>
      <c r="I9" s="1">
        <f>SUM(June!AN24)</f>
        <v>0</v>
      </c>
      <c r="J9" s="1">
        <f>SUM(July!AN24)</f>
        <v>0</v>
      </c>
      <c r="K9" s="1">
        <f>SUM(August!AN24)</f>
        <v>0</v>
      </c>
      <c r="L9" s="1">
        <f>SUM(September!AN24)</f>
        <v>0</v>
      </c>
      <c r="M9" s="1">
        <f>SUM(October!AN24)</f>
        <v>0</v>
      </c>
      <c r="N9" s="1">
        <f>SUM(November!AN24)</f>
        <v>0</v>
      </c>
      <c r="O9" s="20">
        <f>SUM(December!AN24)</f>
        <v>0</v>
      </c>
      <c r="P9" s="21">
        <f t="shared" ref="P9:P11" si="0">SUM(D9:O9)</f>
        <v>0</v>
      </c>
    </row>
    <row r="10" spans="1:39" ht="15" thickBot="1">
      <c r="A10" s="2" t="s">
        <v>22</v>
      </c>
      <c r="B10" s="2"/>
      <c r="C10" s="2" t="s">
        <v>13</v>
      </c>
      <c r="D10" s="1">
        <f>SUM(January!AN25)</f>
        <v>0</v>
      </c>
      <c r="E10" s="1">
        <f>SUM(February!AN25)</f>
        <v>0</v>
      </c>
      <c r="F10" s="1">
        <f>SUM(March!AN25)</f>
        <v>0</v>
      </c>
      <c r="G10" s="1">
        <f>SUM(April!AN25)</f>
        <v>0</v>
      </c>
      <c r="H10" s="1">
        <f>SUM(May!AN25)</f>
        <v>0</v>
      </c>
      <c r="I10" s="1">
        <f>SUM(June!AN25)</f>
        <v>0</v>
      </c>
      <c r="J10" s="1">
        <f>SUM(July!AN25)</f>
        <v>0</v>
      </c>
      <c r="K10" s="1">
        <f>SUM(August!AN25)</f>
        <v>0</v>
      </c>
      <c r="L10" s="1">
        <f>SUM(September!AN25)</f>
        <v>0</v>
      </c>
      <c r="M10" s="1">
        <f>SUM(October!AN25)</f>
        <v>0</v>
      </c>
      <c r="N10" s="1">
        <f>SUM(November!AN25)</f>
        <v>0</v>
      </c>
      <c r="O10" s="20">
        <f>SUM(December!AN25)</f>
        <v>0</v>
      </c>
      <c r="P10" s="21">
        <f t="shared" si="0"/>
        <v>0</v>
      </c>
    </row>
    <row r="11" spans="1:39" ht="15.6" thickTop="1" thickBot="1">
      <c r="A11" s="3" t="s">
        <v>18</v>
      </c>
      <c r="B11" s="3"/>
      <c r="C11" s="3" t="s">
        <v>13</v>
      </c>
      <c r="D11" s="7">
        <f>SUM(January!AN26)</f>
        <v>0</v>
      </c>
      <c r="E11" s="7">
        <f>SUM(February!AN26)</f>
        <v>0</v>
      </c>
      <c r="F11" s="7">
        <f>SUM(March!AN26)</f>
        <v>0</v>
      </c>
      <c r="G11" s="7">
        <f>SUM(April!AN26)</f>
        <v>0</v>
      </c>
      <c r="H11" s="7">
        <f>SUM(May!AN26)</f>
        <v>0</v>
      </c>
      <c r="I11" s="7">
        <f>SUM(June!AN26)</f>
        <v>0</v>
      </c>
      <c r="J11" s="7">
        <f>SUM(July!AN26)</f>
        <v>0</v>
      </c>
      <c r="K11" s="7">
        <f>SUM(August!AN26)</f>
        <v>0</v>
      </c>
      <c r="L11" s="7">
        <f>SUM(September!AN26)</f>
        <v>0</v>
      </c>
      <c r="M11" s="7">
        <f>SUM(October!AN26)</f>
        <v>0</v>
      </c>
      <c r="N11" s="7">
        <f>SUM(November!AN26)</f>
        <v>0</v>
      </c>
      <c r="O11" s="16">
        <f>SUM(December!AN26)</f>
        <v>0</v>
      </c>
      <c r="P11" s="21">
        <f t="shared" si="0"/>
        <v>0</v>
      </c>
    </row>
    <row r="13" spans="1:39" ht="15" thickBot="1">
      <c r="A13" s="43" t="s">
        <v>15</v>
      </c>
      <c r="B13" s="43" t="s">
        <v>14</v>
      </c>
      <c r="C13" s="14"/>
      <c r="D13" s="71" t="s">
        <v>24</v>
      </c>
      <c r="E13" s="71" t="s">
        <v>25</v>
      </c>
      <c r="F13" s="71" t="s">
        <v>29</v>
      </c>
      <c r="G13" s="71" t="s">
        <v>31</v>
      </c>
      <c r="H13" s="71" t="s">
        <v>30</v>
      </c>
      <c r="I13" s="71" t="s">
        <v>32</v>
      </c>
      <c r="J13" s="71" t="s">
        <v>33</v>
      </c>
      <c r="K13" s="71" t="s">
        <v>34</v>
      </c>
      <c r="L13" s="71" t="s">
        <v>39</v>
      </c>
      <c r="M13" s="71" t="s">
        <v>35</v>
      </c>
      <c r="N13" s="71" t="s">
        <v>36</v>
      </c>
      <c r="O13" s="71" t="s">
        <v>37</v>
      </c>
      <c r="P13" s="72" t="s">
        <v>38</v>
      </c>
    </row>
    <row r="14" spans="1:39" ht="15" thickBot="1">
      <c r="A14" s="8" t="s">
        <v>15</v>
      </c>
      <c r="B14" s="8">
        <f>January!B13</f>
        <v>0</v>
      </c>
      <c r="C14" s="9" t="s">
        <v>56</v>
      </c>
      <c r="D14" s="73" t="e">
        <f xml:space="preserve"> January!AO13</f>
        <v>#DIV/0!</v>
      </c>
      <c r="E14" s="73" t="e">
        <f xml:space="preserve"> February!AO13</f>
        <v>#DIV/0!</v>
      </c>
      <c r="F14" s="73" t="e">
        <f xml:space="preserve"> March!AO13</f>
        <v>#DIV/0!</v>
      </c>
      <c r="G14" s="73" t="e">
        <f xml:space="preserve"> April!AO13</f>
        <v>#DIV/0!</v>
      </c>
      <c r="H14" s="73" t="e">
        <f>May!AO13</f>
        <v>#DIV/0!</v>
      </c>
      <c r="I14" s="73" t="e">
        <f>June!AO13</f>
        <v>#DIV/0!</v>
      </c>
      <c r="J14" s="73" t="e">
        <f>July!AO13</f>
        <v>#DIV/0!</v>
      </c>
      <c r="K14" s="73" t="e">
        <f>August!AO13</f>
        <v>#DIV/0!</v>
      </c>
      <c r="L14" s="73" t="e">
        <f>September!AO13</f>
        <v>#DIV/0!</v>
      </c>
      <c r="M14" s="73" t="e">
        <f>October!AO13</f>
        <v>#DIV/0!</v>
      </c>
      <c r="N14" s="73" t="e">
        <f>November!AO13</f>
        <v>#DIV/0!</v>
      </c>
      <c r="O14" s="73" t="e">
        <f>December!AO13</f>
        <v>#DIV/0!</v>
      </c>
      <c r="P14" s="74" t="e">
        <f>SUM(D14:O14)</f>
        <v>#DIV/0!</v>
      </c>
    </row>
    <row r="15" spans="1:39" ht="15" thickBot="1">
      <c r="A15" s="1" t="s">
        <v>15</v>
      </c>
      <c r="B15" s="69">
        <f>January!B14</f>
        <v>0</v>
      </c>
      <c r="C15" s="1" t="s">
        <v>56</v>
      </c>
      <c r="D15" s="58" t="e">
        <f xml:space="preserve"> January!AO14</f>
        <v>#DIV/0!</v>
      </c>
      <c r="E15" s="58" t="e">
        <f>February!AO14</f>
        <v>#DIV/0!</v>
      </c>
      <c r="F15" s="58" t="e">
        <f xml:space="preserve"> March!AO14</f>
        <v>#DIV/0!</v>
      </c>
      <c r="G15" s="58" t="e">
        <f xml:space="preserve"> April!AO14</f>
        <v>#DIV/0!</v>
      </c>
      <c r="H15" s="58" t="e">
        <f>May!AO14</f>
        <v>#DIV/0!</v>
      </c>
      <c r="I15" s="58" t="e">
        <f>June!AO14</f>
        <v>#DIV/0!</v>
      </c>
      <c r="J15" s="58" t="e">
        <f>July!AO14</f>
        <v>#DIV/0!</v>
      </c>
      <c r="K15" s="58" t="e">
        <f>August!AO14</f>
        <v>#DIV/0!</v>
      </c>
      <c r="L15" s="58" t="e">
        <f>September!AO14</f>
        <v>#DIV/0!</v>
      </c>
      <c r="M15" s="58" t="e">
        <f>October!AO14</f>
        <v>#DIV/0!</v>
      </c>
      <c r="N15" s="58" t="e">
        <f>November!AO14</f>
        <v>#DIV/0!</v>
      </c>
      <c r="O15" s="58" t="e">
        <f>December!AO14</f>
        <v>#DIV/0!</v>
      </c>
      <c r="P15" s="74" t="e">
        <f t="shared" ref="P15:P27" si="1">SUM(D15:O15)</f>
        <v>#DIV/0!</v>
      </c>
    </row>
    <row r="16" spans="1:39" ht="15" thickBot="1">
      <c r="A16" s="8" t="s">
        <v>15</v>
      </c>
      <c r="B16" s="8">
        <f>January!B15</f>
        <v>0</v>
      </c>
      <c r="C16" s="9" t="s">
        <v>56</v>
      </c>
      <c r="D16" s="73" t="e">
        <f xml:space="preserve"> January!AO15</f>
        <v>#DIV/0!</v>
      </c>
      <c r="E16" s="73" t="e">
        <f xml:space="preserve"> February!AO15</f>
        <v>#DIV/0!</v>
      </c>
      <c r="F16" s="73" t="e">
        <f xml:space="preserve"> March!AO15</f>
        <v>#DIV/0!</v>
      </c>
      <c r="G16" s="73" t="e">
        <f xml:space="preserve"> April!AO15</f>
        <v>#DIV/0!</v>
      </c>
      <c r="H16" s="73" t="e">
        <f>May!AO15</f>
        <v>#DIV/0!</v>
      </c>
      <c r="I16" s="73" t="e">
        <f>June!AO15</f>
        <v>#DIV/0!</v>
      </c>
      <c r="J16" s="73" t="e">
        <f>July!AO15</f>
        <v>#DIV/0!</v>
      </c>
      <c r="K16" s="73" t="e">
        <f>August!AO15</f>
        <v>#DIV/0!</v>
      </c>
      <c r="L16" s="73" t="e">
        <f>September!AO15</f>
        <v>#DIV/0!</v>
      </c>
      <c r="M16" s="73" t="e">
        <f>October!AO15</f>
        <v>#DIV/0!</v>
      </c>
      <c r="N16" s="73" t="e">
        <f>November!AO15</f>
        <v>#DIV/0!</v>
      </c>
      <c r="O16" s="73" t="e">
        <f>December!AO15</f>
        <v>#DIV/0!</v>
      </c>
      <c r="P16" s="74" t="e">
        <f t="shared" si="1"/>
        <v>#DIV/0!</v>
      </c>
    </row>
    <row r="17" spans="1:16" ht="15" thickBot="1">
      <c r="A17" s="1" t="s">
        <v>15</v>
      </c>
      <c r="B17" s="69">
        <f>January!B16</f>
        <v>0</v>
      </c>
      <c r="C17" s="1" t="s">
        <v>56</v>
      </c>
      <c r="D17" s="58" t="e">
        <f xml:space="preserve"> January!AO16</f>
        <v>#DIV/0!</v>
      </c>
      <c r="E17" s="58" t="e">
        <f>February!AO16</f>
        <v>#DIV/0!</v>
      </c>
      <c r="F17" s="58" t="e">
        <f xml:space="preserve"> March!AO16</f>
        <v>#DIV/0!</v>
      </c>
      <c r="G17" s="58" t="e">
        <f xml:space="preserve"> April!AO16</f>
        <v>#DIV/0!</v>
      </c>
      <c r="H17" s="58" t="e">
        <f>May!AO16</f>
        <v>#DIV/0!</v>
      </c>
      <c r="I17" s="58" t="e">
        <f>June!AO16</f>
        <v>#DIV/0!</v>
      </c>
      <c r="J17" s="58" t="e">
        <f>July!AO16</f>
        <v>#DIV/0!</v>
      </c>
      <c r="K17" s="58" t="e">
        <f>August!AO16</f>
        <v>#DIV/0!</v>
      </c>
      <c r="L17" s="58" t="e">
        <f>September!AO16</f>
        <v>#DIV/0!</v>
      </c>
      <c r="M17" s="58" t="e">
        <f>October!AO16</f>
        <v>#DIV/0!</v>
      </c>
      <c r="N17" s="58" t="e">
        <f>November!AO16</f>
        <v>#DIV/0!</v>
      </c>
      <c r="O17" s="58" t="e">
        <f>December!AO16</f>
        <v>#DIV/0!</v>
      </c>
      <c r="P17" s="74" t="e">
        <f t="shared" si="1"/>
        <v>#DIV/0!</v>
      </c>
    </row>
    <row r="18" spans="1:16" ht="15" thickBot="1">
      <c r="A18" s="8" t="s">
        <v>15</v>
      </c>
      <c r="B18" s="8">
        <f>January!B17</f>
        <v>0</v>
      </c>
      <c r="C18" s="9" t="s">
        <v>56</v>
      </c>
      <c r="D18" s="73" t="e">
        <f xml:space="preserve"> January!AO17</f>
        <v>#DIV/0!</v>
      </c>
      <c r="E18" s="73" t="e">
        <f>February!AO17</f>
        <v>#DIV/0!</v>
      </c>
      <c r="F18" s="73" t="e">
        <f xml:space="preserve"> March!AO17</f>
        <v>#DIV/0!</v>
      </c>
      <c r="G18" s="73" t="e">
        <f xml:space="preserve"> April!AO17</f>
        <v>#DIV/0!</v>
      </c>
      <c r="H18" s="73" t="e">
        <f>May!AO17</f>
        <v>#DIV/0!</v>
      </c>
      <c r="I18" s="73" t="e">
        <f>June!AO17</f>
        <v>#DIV/0!</v>
      </c>
      <c r="J18" s="73">
        <f>July!AO7</f>
        <v>0</v>
      </c>
      <c r="K18" s="73" t="e">
        <f>August!AO17</f>
        <v>#DIV/0!</v>
      </c>
      <c r="L18" s="73" t="e">
        <f>September!AO17</f>
        <v>#DIV/0!</v>
      </c>
      <c r="M18" s="73" t="e">
        <f>October!AO17</f>
        <v>#DIV/0!</v>
      </c>
      <c r="N18" s="73" t="e">
        <f>November!AO17</f>
        <v>#DIV/0!</v>
      </c>
      <c r="O18" s="73" t="e">
        <f>December!AO17</f>
        <v>#DIV/0!</v>
      </c>
      <c r="P18" s="74" t="e">
        <f t="shared" si="1"/>
        <v>#DIV/0!</v>
      </c>
    </row>
    <row r="19" spans="1:16" ht="15" thickBot="1">
      <c r="A19" s="1" t="s">
        <v>15</v>
      </c>
      <c r="B19" s="69">
        <f>January!B18</f>
        <v>0</v>
      </c>
      <c r="C19" s="1" t="s">
        <v>56</v>
      </c>
      <c r="D19" s="58" t="e">
        <f xml:space="preserve"> January!AO18</f>
        <v>#DIV/0!</v>
      </c>
      <c r="E19" s="58" t="e">
        <f xml:space="preserve"> February!AO18</f>
        <v>#DIV/0!</v>
      </c>
      <c r="F19" s="58" t="e">
        <f xml:space="preserve"> March!AO18</f>
        <v>#DIV/0!</v>
      </c>
      <c r="G19" s="58" t="e">
        <f xml:space="preserve"> April!AO18</f>
        <v>#DIV/0!</v>
      </c>
      <c r="H19" s="58" t="e">
        <f>May!AO18</f>
        <v>#DIV/0!</v>
      </c>
      <c r="I19" s="58" t="e">
        <f>June!AO18</f>
        <v>#DIV/0!</v>
      </c>
      <c r="J19" s="58" t="e">
        <f>July!AO18</f>
        <v>#DIV/0!</v>
      </c>
      <c r="K19" s="58" t="e">
        <f>August!AO18</f>
        <v>#DIV/0!</v>
      </c>
      <c r="L19" s="58" t="e">
        <f>September!AO18</f>
        <v>#DIV/0!</v>
      </c>
      <c r="M19" s="58" t="e">
        <f>October!AO18</f>
        <v>#DIV/0!</v>
      </c>
      <c r="N19" s="58" t="e">
        <f>November!AO18</f>
        <v>#DIV/0!</v>
      </c>
      <c r="O19" s="58" t="e">
        <f>December!AO18</f>
        <v>#DIV/0!</v>
      </c>
      <c r="P19" s="74" t="e">
        <f t="shared" si="1"/>
        <v>#DIV/0!</v>
      </c>
    </row>
    <row r="20" spans="1:16" ht="15" thickBot="1">
      <c r="A20" s="8" t="s">
        <v>15</v>
      </c>
      <c r="B20" s="8">
        <f>January!B19</f>
        <v>0</v>
      </c>
      <c r="C20" s="9" t="s">
        <v>56</v>
      </c>
      <c r="D20" s="73" t="e">
        <f xml:space="preserve"> January!AO19</f>
        <v>#DIV/0!</v>
      </c>
      <c r="E20" s="73" t="e">
        <f xml:space="preserve"> February!AO19</f>
        <v>#DIV/0!</v>
      </c>
      <c r="F20" s="73" t="e">
        <f xml:space="preserve"> March!AO19</f>
        <v>#DIV/0!</v>
      </c>
      <c r="G20" s="73" t="e">
        <f xml:space="preserve"> April!AO19</f>
        <v>#DIV/0!</v>
      </c>
      <c r="H20" s="73" t="e">
        <f>May!AO19</f>
        <v>#DIV/0!</v>
      </c>
      <c r="I20" s="73" t="e">
        <f>June!AO19</f>
        <v>#DIV/0!</v>
      </c>
      <c r="J20" s="73" t="e">
        <f>July!AO19</f>
        <v>#DIV/0!</v>
      </c>
      <c r="K20" s="73" t="e">
        <f>August!AO19</f>
        <v>#DIV/0!</v>
      </c>
      <c r="L20" s="73" t="e">
        <f>September!AO19</f>
        <v>#DIV/0!</v>
      </c>
      <c r="M20" s="73" t="e">
        <f>October!AO19</f>
        <v>#DIV/0!</v>
      </c>
      <c r="N20" s="73" t="e">
        <f>November!AO19</f>
        <v>#DIV/0!</v>
      </c>
      <c r="O20" s="73" t="e">
        <f>December!AO19</f>
        <v>#DIV/0!</v>
      </c>
      <c r="P20" s="74" t="e">
        <f t="shared" si="1"/>
        <v>#DIV/0!</v>
      </c>
    </row>
    <row r="21" spans="1:16" ht="15" thickBot="1">
      <c r="A21" s="1" t="s">
        <v>15</v>
      </c>
      <c r="B21" s="69">
        <f>January!B20</f>
        <v>0</v>
      </c>
      <c r="C21" s="1" t="s">
        <v>56</v>
      </c>
      <c r="D21" s="58" t="e">
        <f xml:space="preserve"> January!AO20</f>
        <v>#DIV/0!</v>
      </c>
      <c r="E21" s="58" t="e">
        <f xml:space="preserve"> February!AO20</f>
        <v>#DIV/0!</v>
      </c>
      <c r="F21" s="58" t="e">
        <f xml:space="preserve"> March!AO20</f>
        <v>#DIV/0!</v>
      </c>
      <c r="G21" s="58" t="e">
        <f xml:space="preserve"> April!AO20</f>
        <v>#DIV/0!</v>
      </c>
      <c r="H21" s="58" t="e">
        <f>May!AO20</f>
        <v>#DIV/0!</v>
      </c>
      <c r="I21" s="58" t="e">
        <f>June!AO20</f>
        <v>#DIV/0!</v>
      </c>
      <c r="J21" s="58" t="e">
        <f>July!AO20</f>
        <v>#DIV/0!</v>
      </c>
      <c r="K21" s="58" t="e">
        <f>August!AO20</f>
        <v>#DIV/0!</v>
      </c>
      <c r="L21" s="58" t="e">
        <f>September!AO20</f>
        <v>#DIV/0!</v>
      </c>
      <c r="M21" s="58" t="e">
        <f>October!AO20</f>
        <v>#DIV/0!</v>
      </c>
      <c r="N21" s="58" t="e">
        <f>November!AO20</f>
        <v>#DIV/0!</v>
      </c>
      <c r="O21" s="58" t="e">
        <f>December!AO20</f>
        <v>#DIV/0!</v>
      </c>
      <c r="P21" s="74" t="e">
        <f t="shared" si="1"/>
        <v>#DIV/0!</v>
      </c>
    </row>
    <row r="22" spans="1:16" ht="15" thickBot="1">
      <c r="A22" s="8" t="s">
        <v>15</v>
      </c>
      <c r="B22" s="8">
        <f>January!B21</f>
        <v>0</v>
      </c>
      <c r="C22" s="9" t="s">
        <v>56</v>
      </c>
      <c r="D22" s="73" t="e">
        <f xml:space="preserve"> January!AO21</f>
        <v>#DIV/0!</v>
      </c>
      <c r="E22" s="73" t="e">
        <f xml:space="preserve"> February!AO21</f>
        <v>#DIV/0!</v>
      </c>
      <c r="F22" s="73" t="e">
        <f xml:space="preserve"> March!AO21</f>
        <v>#DIV/0!</v>
      </c>
      <c r="G22" s="73" t="e">
        <f xml:space="preserve"> April!AO21</f>
        <v>#DIV/0!</v>
      </c>
      <c r="H22" s="73" t="e">
        <f>May!AO21</f>
        <v>#DIV/0!</v>
      </c>
      <c r="I22" s="73" t="e">
        <f>June!AO21</f>
        <v>#DIV/0!</v>
      </c>
      <c r="J22" s="73" t="e">
        <f>July!AO21</f>
        <v>#DIV/0!</v>
      </c>
      <c r="K22" s="73" t="e">
        <f>August!AO21</f>
        <v>#DIV/0!</v>
      </c>
      <c r="L22" s="73" t="e">
        <f>September!AO21</f>
        <v>#DIV/0!</v>
      </c>
      <c r="M22" s="73" t="e">
        <f>October!AO21</f>
        <v>#DIV/0!</v>
      </c>
      <c r="N22" s="73" t="e">
        <f>November!AO21</f>
        <v>#DIV/0!</v>
      </c>
      <c r="O22" s="73" t="e">
        <f>December!AO21</f>
        <v>#DIV/0!</v>
      </c>
      <c r="P22" s="74" t="e">
        <f t="shared" si="1"/>
        <v>#DIV/0!</v>
      </c>
    </row>
    <row r="23" spans="1:16" ht="15" thickBot="1">
      <c r="A23" s="1" t="s">
        <v>15</v>
      </c>
      <c r="B23" s="69">
        <f>January!B22</f>
        <v>0</v>
      </c>
      <c r="C23" s="1" t="s">
        <v>56</v>
      </c>
      <c r="D23" s="58" t="e">
        <f xml:space="preserve"> January!AO22</f>
        <v>#DIV/0!</v>
      </c>
      <c r="E23" s="58" t="e">
        <f xml:space="preserve"> February!AO22</f>
        <v>#DIV/0!</v>
      </c>
      <c r="F23" s="58" t="e">
        <f xml:space="preserve"> March!AO22</f>
        <v>#DIV/0!</v>
      </c>
      <c r="G23" s="58" t="e">
        <f xml:space="preserve"> April!AO22</f>
        <v>#DIV/0!</v>
      </c>
      <c r="H23" s="58" t="e">
        <f>May!AO22</f>
        <v>#DIV/0!</v>
      </c>
      <c r="I23" s="58" t="e">
        <f>June!AO22</f>
        <v>#DIV/0!</v>
      </c>
      <c r="J23" s="58" t="e">
        <f>July!AO22</f>
        <v>#DIV/0!</v>
      </c>
      <c r="K23" s="58" t="e">
        <f>August!AO22</f>
        <v>#DIV/0!</v>
      </c>
      <c r="L23" s="58" t="e">
        <f>September!AO22</f>
        <v>#DIV/0!</v>
      </c>
      <c r="M23" s="58" t="e">
        <f>October!AO22</f>
        <v>#DIV/0!</v>
      </c>
      <c r="N23" s="58" t="e">
        <f>November!AO22</f>
        <v>#DIV/0!</v>
      </c>
      <c r="O23" s="58" t="e">
        <f>December!AO22</f>
        <v>#DIV/0!</v>
      </c>
      <c r="P23" s="74" t="e">
        <f t="shared" si="1"/>
        <v>#DIV/0!</v>
      </c>
    </row>
    <row r="24" spans="1:16" ht="15" thickBot="1">
      <c r="A24" s="75" t="s">
        <v>16</v>
      </c>
      <c r="B24" s="75"/>
      <c r="C24" s="75" t="s">
        <v>57</v>
      </c>
      <c r="D24" s="76" t="e">
        <f xml:space="preserve"> January!AO23</f>
        <v>#DIV/0!</v>
      </c>
      <c r="E24" s="76" t="e">
        <f xml:space="preserve"> February!AO23</f>
        <v>#DIV/0!</v>
      </c>
      <c r="F24" s="76" t="e">
        <f xml:space="preserve"> March!AO23</f>
        <v>#DIV/0!</v>
      </c>
      <c r="G24" s="76" t="e">
        <f xml:space="preserve"> April!AO23</f>
        <v>#DIV/0!</v>
      </c>
      <c r="H24" s="76" t="e">
        <f>May!AO23</f>
        <v>#DIV/0!</v>
      </c>
      <c r="I24" s="76" t="e">
        <f>June!AO23</f>
        <v>#DIV/0!</v>
      </c>
      <c r="J24" s="76" t="e">
        <f>July!AO23</f>
        <v>#DIV/0!</v>
      </c>
      <c r="K24" s="76" t="e">
        <f>August!AO23</f>
        <v>#DIV/0!</v>
      </c>
      <c r="L24" s="76" t="e">
        <f>September!AO23</f>
        <v>#DIV/0!</v>
      </c>
      <c r="M24" s="76" t="e">
        <f>October!AO23</f>
        <v>#DIV/0!</v>
      </c>
      <c r="N24" s="76" t="e">
        <f>November!AO23</f>
        <v>#DIV/0!</v>
      </c>
      <c r="O24" s="76" t="e">
        <f>December!AO23</f>
        <v>#DIV/0!</v>
      </c>
      <c r="P24" s="77" t="e">
        <f t="shared" si="1"/>
        <v>#DIV/0!</v>
      </c>
    </row>
    <row r="25" spans="1:16" ht="15" thickBot="1">
      <c r="A25" s="4" t="s">
        <v>40</v>
      </c>
      <c r="B25" s="4"/>
      <c r="C25" s="4" t="s">
        <v>56</v>
      </c>
      <c r="D25" s="78" t="e">
        <f xml:space="preserve"> January!AO24</f>
        <v>#DIV/0!</v>
      </c>
      <c r="E25" s="78" t="e">
        <f xml:space="preserve"> February!AO24</f>
        <v>#DIV/0!</v>
      </c>
      <c r="F25" s="78" t="e">
        <f xml:space="preserve"> March!AO24</f>
        <v>#DIV/0!</v>
      </c>
      <c r="G25" s="78" t="e">
        <f xml:space="preserve"> April!AO24</f>
        <v>#DIV/0!</v>
      </c>
      <c r="H25" s="78" t="e">
        <f>May!AO24</f>
        <v>#DIV/0!</v>
      </c>
      <c r="I25" s="78" t="e">
        <f>June!AO24</f>
        <v>#DIV/0!</v>
      </c>
      <c r="J25" s="78" t="e">
        <f>July!AO24</f>
        <v>#DIV/0!</v>
      </c>
      <c r="K25" s="78" t="e">
        <f>August!AO24</f>
        <v>#DIV/0!</v>
      </c>
      <c r="L25" s="78" t="e">
        <f>September!AO24</f>
        <v>#DIV/0!</v>
      </c>
      <c r="M25" s="78" t="e">
        <f>October!AO24</f>
        <v>#DIV/0!</v>
      </c>
      <c r="N25" s="79" t="e">
        <f>November!AO24</f>
        <v>#DIV/0!</v>
      </c>
      <c r="O25" s="78" t="e">
        <f>December!AO24</f>
        <v>#DIV/0!</v>
      </c>
      <c r="P25" s="80" t="e">
        <f t="shared" si="1"/>
        <v>#DIV/0!</v>
      </c>
    </row>
    <row r="26" spans="1:16" ht="15" thickBot="1">
      <c r="A26" s="2" t="s">
        <v>22</v>
      </c>
      <c r="B26" s="2"/>
      <c r="C26" s="2" t="s">
        <v>56</v>
      </c>
      <c r="D26" s="81" t="e">
        <f xml:space="preserve"> January!AO25</f>
        <v>#DIV/0!</v>
      </c>
      <c r="E26" s="81" t="e">
        <f>February!AO25</f>
        <v>#DIV/0!</v>
      </c>
      <c r="F26" s="81" t="e">
        <f xml:space="preserve"> March!AO25</f>
        <v>#DIV/0!</v>
      </c>
      <c r="G26" s="81" t="e">
        <f xml:space="preserve"> April!AO25</f>
        <v>#DIV/0!</v>
      </c>
      <c r="H26" s="81" t="e">
        <f>May!AO25</f>
        <v>#DIV/0!</v>
      </c>
      <c r="I26" s="81" t="e">
        <f>June!AO25</f>
        <v>#DIV/0!</v>
      </c>
      <c r="J26" s="81" t="e">
        <f>July!AO25</f>
        <v>#DIV/0!</v>
      </c>
      <c r="K26" s="81" t="e">
        <f>August!AO25</f>
        <v>#DIV/0!</v>
      </c>
      <c r="L26" s="81" t="e">
        <f>September!AO25</f>
        <v>#DIV/0!</v>
      </c>
      <c r="M26" s="81" t="e">
        <f>October!AO25</f>
        <v>#DIV/0!</v>
      </c>
      <c r="N26" s="78" t="e">
        <f>November!AO25</f>
        <v>#DIV/0!</v>
      </c>
      <c r="O26" s="81" t="e">
        <f>December!AO25</f>
        <v>#DIV/0!</v>
      </c>
      <c r="P26" s="80" t="e">
        <f t="shared" si="1"/>
        <v>#DIV/0!</v>
      </c>
    </row>
    <row r="27" spans="1:16" ht="15.6" thickTop="1" thickBot="1">
      <c r="A27" s="3" t="s">
        <v>58</v>
      </c>
      <c r="B27" s="3"/>
      <c r="C27" s="3" t="s">
        <v>56</v>
      </c>
      <c r="D27" s="82" t="e">
        <f xml:space="preserve"> January!AO26</f>
        <v>#DIV/0!</v>
      </c>
      <c r="E27" s="82" t="e">
        <f>February!AO26</f>
        <v>#DIV/0!</v>
      </c>
      <c r="F27" s="82" t="e">
        <f xml:space="preserve"> March!AO26</f>
        <v>#DIV/0!</v>
      </c>
      <c r="G27" s="82" t="e">
        <f xml:space="preserve"> April!AO26</f>
        <v>#DIV/0!</v>
      </c>
      <c r="H27" s="82" t="e">
        <f>May!AO26</f>
        <v>#DIV/0!</v>
      </c>
      <c r="I27" s="82" t="e">
        <f>June!AO26</f>
        <v>#DIV/0!</v>
      </c>
      <c r="J27" s="82" t="e">
        <f>July!AO26</f>
        <v>#DIV/0!</v>
      </c>
      <c r="K27" s="82" t="e">
        <f>August!AO26</f>
        <v>#DIV/0!</v>
      </c>
      <c r="L27" s="82" t="e">
        <f>September!AO26</f>
        <v>#DIV/0!</v>
      </c>
      <c r="M27" s="82" t="e">
        <f>October!AO26</f>
        <v>#DIV/0!</v>
      </c>
      <c r="N27" s="82" t="e">
        <f>November!AO26</f>
        <v>#DIV/0!</v>
      </c>
      <c r="O27" s="82" t="e">
        <f>December!AO26</f>
        <v>#DIV/0!</v>
      </c>
      <c r="P27" s="83" t="e">
        <f t="shared" si="1"/>
        <v>#DIV/0!</v>
      </c>
    </row>
  </sheetData>
  <sheetProtection algorithmName="SHA-512" hashValue="d0Q3nNMRpAu+jZfRaYh/iowoU2wv07IlboGZCDJ1fntXyFdx3dxPCGGHC/O57T2zGkCSrewiSeWiUbzf/sjVnA==" saltValue="vSDLFYq+Fho5iYy+j7Be1w==" spinCount="100000" sheet="1" objects="1" scenarios="1"/>
  <mergeCells count="6">
    <mergeCell ref="A3:B3"/>
    <mergeCell ref="J5:K5"/>
    <mergeCell ref="B5:C5"/>
    <mergeCell ref="H3:I3"/>
    <mergeCell ref="C3:D3"/>
    <mergeCell ref="H5:I5"/>
  </mergeCells>
  <pageMargins left="0.7" right="0.7" top="0.78740157499999996" bottom="0.78740157499999996" header="0.3" footer="0.3"/>
  <pageSetup paperSize="9" scale="71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4FA0-B940-4EAB-ADF9-754B04AFAB35}">
  <dimension ref="A1:A14"/>
  <sheetViews>
    <sheetView workbookViewId="0">
      <selection activeCell="K34" sqref="K34"/>
    </sheetView>
  </sheetViews>
  <sheetFormatPr baseColWidth="10" defaultRowHeight="14.4"/>
  <sheetData>
    <row r="1" spans="1:1">
      <c r="A1" s="86" t="s">
        <v>59</v>
      </c>
    </row>
    <row r="2" spans="1:1">
      <c r="A2" s="84"/>
    </row>
    <row r="3" spans="1:1">
      <c r="A3" s="84" t="s">
        <v>60</v>
      </c>
    </row>
    <row r="4" spans="1:1">
      <c r="A4" s="84"/>
    </row>
    <row r="5" spans="1:1">
      <c r="A5" s="84" t="s">
        <v>61</v>
      </c>
    </row>
    <row r="6" spans="1:1">
      <c r="A6" s="84"/>
    </row>
    <row r="7" spans="1:1">
      <c r="A7" s="84" t="s">
        <v>62</v>
      </c>
    </row>
    <row r="8" spans="1:1">
      <c r="A8" s="84"/>
    </row>
    <row r="9" spans="1:1">
      <c r="A9" s="84" t="s">
        <v>63</v>
      </c>
    </row>
    <row r="10" spans="1:1">
      <c r="A10" s="84"/>
    </row>
    <row r="11" spans="1:1">
      <c r="A11" s="84" t="s">
        <v>64</v>
      </c>
    </row>
    <row r="12" spans="1:1">
      <c r="A12" s="84" t="s">
        <v>65</v>
      </c>
    </row>
    <row r="13" spans="1:1">
      <c r="A13" s="84" t="s">
        <v>66</v>
      </c>
    </row>
    <row r="14" spans="1:1">
      <c r="A14" s="84" t="s">
        <v>67</v>
      </c>
    </row>
  </sheetData>
  <sheetProtection algorithmName="SHA-512" hashValue="GiRWnrNZ9BD/TlyP3tSVq7nXfDKtLurGcEHYtBVALdE2YMSSR1O2XJYjSYq5CdZ0I1wOUaTzvUiXHad9/tDPug==" saltValue="fhuFFvALCiDxiKcGK++bc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2"/>
  <sheetViews>
    <sheetView workbookViewId="0">
      <selection activeCell="AL16" sqref="AL16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7.77734375" customWidth="1"/>
    <col min="41" max="41" width="9.4414062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N1" s="11" t="s">
        <v>47</v>
      </c>
      <c r="P1" s="12"/>
      <c r="Q1" s="12">
        <f>(January!Q1)</f>
        <v>0</v>
      </c>
      <c r="R1" s="12"/>
      <c r="S1" s="12"/>
      <c r="T1" s="12"/>
      <c r="U1" s="12"/>
      <c r="V1" s="52" t="s">
        <v>45</v>
      </c>
      <c r="W1" s="52"/>
      <c r="X1" s="61">
        <f>(January!X1)</f>
        <v>0</v>
      </c>
      <c r="Y1" s="12"/>
      <c r="Z1" s="12"/>
      <c r="AB1" s="52"/>
      <c r="AC1" s="52"/>
      <c r="AD1" s="57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45323</v>
      </c>
      <c r="F5" s="111"/>
      <c r="G5" s="12"/>
      <c r="H5" s="12" t="s">
        <v>11</v>
      </c>
      <c r="I5" s="12"/>
      <c r="J5" s="112" t="s">
        <v>25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5</v>
      </c>
      <c r="G6" s="12"/>
      <c r="H6" s="48">
        <f>+E5</f>
        <v>45323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12"/>
      <c r="D8" s="87" t="str">
        <f>IF($F6=1,"Sun","")</f>
        <v/>
      </c>
      <c r="E8" s="87" t="str">
        <f>IF($F6=2,"Mo",IF(D8="","","Mo"))</f>
        <v/>
      </c>
      <c r="F8" s="87" t="str">
        <f>IF($F6=3,"Tue",IF(E8="","","Tue"))</f>
        <v/>
      </c>
      <c r="G8" s="87" t="str">
        <f>IF($F6=4,"Wed",IF(F8="","","Wed"))</f>
        <v/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F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ref="AG8:AM8" si="1">IF(AF9="","",IF(1+AF9&gt;=29,"",IF(WEEKDAY(1+AF9+$H6,2)=1,"Sun",IF(WEEKDAY(1+AF9+$H6,2)=2,"Mo",IF(WEEKDAY(1+AF9+$H6,2)=3,"Tue",IF(WEEKDAY(1+AF9+$H6,2)=4,"Wed",IF(WEEKDAY(1+AF9+$H6,2)=5,"Thu",IF(WEEKDAY(1+AF9+$H6,2)=6,"Fri","Sat"))))))))</f>
        <v>Mo</v>
      </c>
      <c r="AH8" s="45" t="str">
        <f t="shared" si="1"/>
        <v>Tue</v>
      </c>
      <c r="AI8" s="45" t="str">
        <f t="shared" si="1"/>
        <v>Wed</v>
      </c>
      <c r="AJ8" s="45" t="s">
        <v>68</v>
      </c>
      <c r="AK8" s="87" t="str">
        <f t="shared" si="1"/>
        <v/>
      </c>
      <c r="AL8" s="87" t="str">
        <f t="shared" si="1"/>
        <v/>
      </c>
      <c r="AM8" s="87" t="str">
        <f t="shared" si="1"/>
        <v/>
      </c>
      <c r="AN8" s="12"/>
      <c r="AO8" s="12"/>
    </row>
    <row r="9" spans="1:41" ht="26.25" customHeight="1">
      <c r="A9" s="129" t="s">
        <v>3</v>
      </c>
      <c r="B9" s="130"/>
      <c r="C9" s="12"/>
      <c r="D9" s="88" t="str">
        <f>IF(F6=1,1,"")</f>
        <v/>
      </c>
      <c r="E9" s="88" t="str">
        <f>IF(F6=2,1,IF(D9="","",D9+1))</f>
        <v/>
      </c>
      <c r="F9" s="88" t="str">
        <f>IF(F6=3,1,IF(E9="","",E9+1))</f>
        <v/>
      </c>
      <c r="G9" s="88" t="str">
        <f>IF(F6=4,1,IF(F9="","",F9+1))</f>
        <v/>
      </c>
      <c r="H9" s="46">
        <f>IF(F6=5,1,IF(G9="","",G9+1))</f>
        <v>1</v>
      </c>
      <c r="I9" s="46">
        <f>IF(F6=6,1,IF(H9="","",H9+1))</f>
        <v>2</v>
      </c>
      <c r="J9" s="46">
        <f>IF(F6=7,1,IF(I9="","",I9+1))</f>
        <v>3</v>
      </c>
      <c r="K9" s="46">
        <f>1+J9</f>
        <v>4</v>
      </c>
      <c r="L9" s="46">
        <f t="shared" ref="L9:AF9" si="2">1+K9</f>
        <v>5</v>
      </c>
      <c r="M9" s="46">
        <f t="shared" si="2"/>
        <v>6</v>
      </c>
      <c r="N9" s="46">
        <f t="shared" si="2"/>
        <v>7</v>
      </c>
      <c r="O9" s="46">
        <f t="shared" si="2"/>
        <v>8</v>
      </c>
      <c r="P9" s="46">
        <f t="shared" si="2"/>
        <v>9</v>
      </c>
      <c r="Q9" s="46">
        <f t="shared" si="2"/>
        <v>10</v>
      </c>
      <c r="R9" s="46">
        <f t="shared" si="2"/>
        <v>11</v>
      </c>
      <c r="S9" s="46">
        <f t="shared" si="2"/>
        <v>12</v>
      </c>
      <c r="T9" s="46">
        <f t="shared" si="2"/>
        <v>13</v>
      </c>
      <c r="U9" s="46">
        <f t="shared" si="2"/>
        <v>14</v>
      </c>
      <c r="V9" s="46">
        <f t="shared" si="2"/>
        <v>15</v>
      </c>
      <c r="W9" s="46">
        <f t="shared" si="2"/>
        <v>16</v>
      </c>
      <c r="X9" s="46">
        <f t="shared" si="2"/>
        <v>17</v>
      </c>
      <c r="Y9" s="46">
        <f t="shared" si="2"/>
        <v>18</v>
      </c>
      <c r="Z9" s="46">
        <f t="shared" si="2"/>
        <v>19</v>
      </c>
      <c r="AA9" s="46">
        <f t="shared" si="2"/>
        <v>20</v>
      </c>
      <c r="AB9" s="46">
        <f t="shared" si="2"/>
        <v>21</v>
      </c>
      <c r="AC9" s="46">
        <f t="shared" si="2"/>
        <v>22</v>
      </c>
      <c r="AD9" s="46">
        <f t="shared" si="2"/>
        <v>23</v>
      </c>
      <c r="AE9" s="46">
        <f t="shared" si="2"/>
        <v>24</v>
      </c>
      <c r="AF9" s="46">
        <f t="shared" si="2"/>
        <v>25</v>
      </c>
      <c r="AG9" s="46">
        <f>IF(AF9="","",IF(1+AF9&gt;=29,"",1+AF9))</f>
        <v>26</v>
      </c>
      <c r="AH9" s="46">
        <f>IF(AG9="","",IF(1+AG9&gt;=29,"",1+AG9))</f>
        <v>27</v>
      </c>
      <c r="AI9" s="46">
        <f t="shared" ref="AI9:AM9" si="3">IF(AH9="","",IF(1+AH9&gt;=29,"",1+AH9))</f>
        <v>28</v>
      </c>
      <c r="AJ9" s="46">
        <v>29</v>
      </c>
      <c r="AK9" s="88" t="str">
        <f t="shared" si="3"/>
        <v/>
      </c>
      <c r="AL9" s="88" t="str">
        <f t="shared" si="3"/>
        <v/>
      </c>
      <c r="AM9" s="88" t="str">
        <f t="shared" si="3"/>
        <v/>
      </c>
      <c r="AN9" s="12"/>
      <c r="AO9" s="12"/>
    </row>
    <row r="10" spans="1:41" ht="69" customHeight="1">
      <c r="A10" s="131" t="s">
        <v>41</v>
      </c>
      <c r="B10" s="132"/>
      <c r="C10" s="12"/>
      <c r="D10" s="89"/>
      <c r="E10" s="89"/>
      <c r="F10" s="89"/>
      <c r="G10" s="89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89"/>
      <c r="AL10" s="89"/>
      <c r="AM10" s="89"/>
      <c r="AN10" s="12"/>
      <c r="AO10" s="12"/>
    </row>
    <row r="11" spans="1:41" ht="16.05" customHeight="1">
      <c r="A11" s="12"/>
      <c r="B11" s="15"/>
      <c r="C11" s="13"/>
      <c r="D11" s="90"/>
      <c r="E11" s="90"/>
      <c r="F11" s="90"/>
      <c r="G11" s="9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85"/>
      <c r="AK11" s="90"/>
      <c r="AL11" s="90"/>
      <c r="AM11" s="90"/>
      <c r="AN11" s="12"/>
      <c r="AO11" s="12"/>
    </row>
    <row r="12" spans="1:41" ht="31.05" customHeight="1">
      <c r="A12" s="43" t="s">
        <v>15</v>
      </c>
      <c r="B12" s="43" t="s">
        <v>14</v>
      </c>
      <c r="C12" s="14"/>
      <c r="D12" s="101"/>
      <c r="E12" s="105"/>
      <c r="F12" s="101"/>
      <c r="G12" s="10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1"/>
      <c r="AL12" s="101"/>
      <c r="AM12" s="105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92"/>
      <c r="E13" s="92"/>
      <c r="F13" s="92"/>
      <c r="G13" s="93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93"/>
      <c r="AL13" s="93"/>
      <c r="AM13" s="93"/>
      <c r="AN13" s="1">
        <f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2"/>
      <c r="E14" s="92"/>
      <c r="F14" s="92"/>
      <c r="G14" s="94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94"/>
      <c r="AL14" s="94"/>
      <c r="AM14" s="94"/>
      <c r="AN14" s="1">
        <f t="shared" ref="AN14:AN26" si="4">SUM(D14:AM14)</f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92"/>
      <c r="E15" s="92"/>
      <c r="F15" s="92"/>
      <c r="G15" s="9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93"/>
      <c r="AL15" s="93"/>
      <c r="AM15" s="93"/>
      <c r="AN15" s="1">
        <f t="shared" si="4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2"/>
      <c r="E16" s="92"/>
      <c r="F16" s="92"/>
      <c r="G16" s="94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94"/>
      <c r="AL16" s="94"/>
      <c r="AM16" s="94"/>
      <c r="AN16" s="1">
        <f t="shared" si="4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92"/>
      <c r="E17" s="92"/>
      <c r="F17" s="92"/>
      <c r="G17" s="9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93"/>
      <c r="AL17" s="93"/>
      <c r="AM17" s="93"/>
      <c r="AN17" s="1">
        <f t="shared" si="4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2"/>
      <c r="E18" s="92"/>
      <c r="F18" s="92"/>
      <c r="G18" s="94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94"/>
      <c r="AL18" s="94"/>
      <c r="AM18" s="94"/>
      <c r="AN18" s="1">
        <f t="shared" si="4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92"/>
      <c r="E19" s="92"/>
      <c r="F19" s="92"/>
      <c r="G19" s="9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93"/>
      <c r="AL19" s="93"/>
      <c r="AM19" s="93"/>
      <c r="AN19" s="1">
        <f t="shared" si="4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2"/>
      <c r="E20" s="92"/>
      <c r="F20" s="92"/>
      <c r="G20" s="9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94"/>
      <c r="AL20" s="94"/>
      <c r="AM20" s="94"/>
      <c r="AN20" s="1">
        <f t="shared" si="4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92"/>
      <c r="E21" s="92"/>
      <c r="F21" s="92"/>
      <c r="G21" s="9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93"/>
      <c r="AL21" s="93"/>
      <c r="AM21" s="93"/>
      <c r="AN21" s="1">
        <f t="shared" si="4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2"/>
      <c r="E22" s="92"/>
      <c r="F22" s="92"/>
      <c r="G22" s="9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94"/>
      <c r="AL22" s="94"/>
      <c r="AM22" s="94"/>
      <c r="AN22" s="1">
        <f t="shared" si="4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L23" si="5">SUM(D13:D22)</f>
        <v>0</v>
      </c>
      <c r="E23" s="95">
        <f t="shared" si="5"/>
        <v>0</v>
      </c>
      <c r="F23" s="95">
        <f t="shared" si="5"/>
        <v>0</v>
      </c>
      <c r="G23" s="95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ref="AJ23" si="6">SUM(AJ13:AJ22)</f>
        <v>0</v>
      </c>
      <c r="AK23" s="95">
        <f t="shared" si="5"/>
        <v>0</v>
      </c>
      <c r="AL23" s="95">
        <f t="shared" si="5"/>
        <v>0</v>
      </c>
      <c r="AM23" s="95"/>
      <c r="AN23" s="6">
        <f t="shared" si="4"/>
        <v>0</v>
      </c>
      <c r="AO23" s="5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6"/>
      <c r="E24" s="96"/>
      <c r="F24" s="96"/>
      <c r="G24" s="9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97"/>
      <c r="AL24" s="97"/>
      <c r="AM24" s="103"/>
      <c r="AN24" s="1">
        <f t="shared" si="4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98"/>
      <c r="F25" s="98"/>
      <c r="G25" s="99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99"/>
      <c r="AL25" s="99"/>
      <c r="AM25" s="99"/>
      <c r="AN25" s="1">
        <f t="shared" si="4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L26" si="7">SUM(D23:D25)</f>
        <v>0</v>
      </c>
      <c r="E26" s="100">
        <f t="shared" si="7"/>
        <v>0</v>
      </c>
      <c r="F26" s="100">
        <f t="shared" si="7"/>
        <v>0</v>
      </c>
      <c r="G26" s="100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0</v>
      </c>
      <c r="T26" s="7">
        <f t="shared" si="7"/>
        <v>0</v>
      </c>
      <c r="U26" s="7">
        <f t="shared" si="7"/>
        <v>0</v>
      </c>
      <c r="V26" s="7">
        <f t="shared" si="7"/>
        <v>0</v>
      </c>
      <c r="W26" s="7">
        <f t="shared" si="7"/>
        <v>0</v>
      </c>
      <c r="X26" s="7">
        <f t="shared" si="7"/>
        <v>0</v>
      </c>
      <c r="Y26" s="7">
        <f t="shared" si="7"/>
        <v>0</v>
      </c>
      <c r="Z26" s="7">
        <f t="shared" si="7"/>
        <v>0</v>
      </c>
      <c r="AA26" s="7">
        <f t="shared" si="7"/>
        <v>0</v>
      </c>
      <c r="AB26" s="7">
        <f t="shared" si="7"/>
        <v>0</v>
      </c>
      <c r="AC26" s="7">
        <f t="shared" si="7"/>
        <v>0</v>
      </c>
      <c r="AD26" s="7">
        <f t="shared" si="7"/>
        <v>0</v>
      </c>
      <c r="AE26" s="7">
        <f t="shared" si="7"/>
        <v>0</v>
      </c>
      <c r="AF26" s="7">
        <f t="shared" si="7"/>
        <v>0</v>
      </c>
      <c r="AG26" s="7">
        <f t="shared" si="7"/>
        <v>0</v>
      </c>
      <c r="AH26" s="7">
        <f t="shared" si="7"/>
        <v>0</v>
      </c>
      <c r="AI26" s="7">
        <f t="shared" si="7"/>
        <v>0</v>
      </c>
      <c r="AJ26" s="7">
        <f t="shared" ref="AJ26" si="8">SUM(AJ23:AJ25)</f>
        <v>0</v>
      </c>
      <c r="AK26" s="100">
        <f t="shared" si="7"/>
        <v>0</v>
      </c>
      <c r="AL26" s="100">
        <f t="shared" si="7"/>
        <v>0</v>
      </c>
      <c r="AM26" s="100"/>
      <c r="AN26" s="7">
        <f t="shared" si="4"/>
        <v>0</v>
      </c>
      <c r="AO26" s="6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34" t="s">
        <v>21</v>
      </c>
      <c r="B31" s="135"/>
      <c r="C31" s="135"/>
      <c r="D31" s="13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2"/>
    </row>
    <row r="32" spans="1:41" ht="18.75" customHeight="1">
      <c r="A32" s="137"/>
      <c r="B32" s="138"/>
      <c r="C32" s="138"/>
      <c r="D32" s="13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12"/>
    </row>
    <row r="33" spans="1:41" ht="18.75" customHeight="1">
      <c r="A33" s="137"/>
      <c r="B33" s="138"/>
      <c r="C33" s="138"/>
      <c r="D33" s="13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12"/>
    </row>
    <row r="34" spans="1:41" ht="18.75" customHeight="1">
      <c r="A34" s="137"/>
      <c r="B34" s="138"/>
      <c r="C34" s="138"/>
      <c r="D34" s="13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12"/>
    </row>
    <row r="35" spans="1:41" ht="18.75" customHeight="1">
      <c r="A35" s="137"/>
      <c r="B35" s="138"/>
      <c r="C35" s="138"/>
      <c r="D35" s="13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2"/>
    </row>
    <row r="36" spans="1:41" ht="18.75" customHeight="1">
      <c r="A36" s="140"/>
      <c r="B36" s="141"/>
      <c r="C36" s="141"/>
      <c r="D36" s="14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GQXxnmUp4TSUm66QimRuSxlkGZciOll50FvyHG/+eAaX8MkcXaCe2NCPUHLyx7lde4jxhcJ1MRpcYSgrF6L/pQ==" saltValue="KXz623uDvwEqZyWAlK2iKg==" spinCount="100000" sheet="1" objects="1" scenarios="1"/>
  <mergeCells count="26">
    <mergeCell ref="A38:E38"/>
    <mergeCell ref="A3:B3"/>
    <mergeCell ref="C3:J3"/>
    <mergeCell ref="L3:N3"/>
    <mergeCell ref="O3:P3"/>
    <mergeCell ref="E5:F5"/>
    <mergeCell ref="J5:K5"/>
    <mergeCell ref="F38:AN38"/>
    <mergeCell ref="AA28:AB28"/>
    <mergeCell ref="AC28:AI28"/>
    <mergeCell ref="A29:B29"/>
    <mergeCell ref="C29:E29"/>
    <mergeCell ref="R29:U29"/>
    <mergeCell ref="V29:X29"/>
    <mergeCell ref="A28:B28"/>
    <mergeCell ref="C28:G28"/>
    <mergeCell ref="V3:AC3"/>
    <mergeCell ref="A8:B8"/>
    <mergeCell ref="A9:B9"/>
    <mergeCell ref="A10:B10"/>
    <mergeCell ref="A31:D36"/>
    <mergeCell ref="H28:I28"/>
    <mergeCell ref="J28:P28"/>
    <mergeCell ref="R28:U28"/>
    <mergeCell ref="V28:Z28"/>
    <mergeCell ref="E31:AN36"/>
  </mergeCells>
  <conditionalFormatting sqref="G8">
    <cfRule type="expression" dxfId="569" priority="20">
      <formula>CELL("inhalt",G$8)=""</formula>
    </cfRule>
  </conditionalFormatting>
  <conditionalFormatting sqref="D8:F8">
    <cfRule type="expression" dxfId="568" priority="17">
      <formula>CELL("inhalt",D$8)=""</formula>
    </cfRule>
  </conditionalFormatting>
  <conditionalFormatting sqref="D8:F8">
    <cfRule type="expression" dxfId="567" priority="15">
      <formula>OR(D$8="Sat",D$8="Sun")</formula>
    </cfRule>
    <cfRule type="expression" dxfId="566" priority="16">
      <formula>D$10="NB"</formula>
    </cfRule>
  </conditionalFormatting>
  <conditionalFormatting sqref="G9:G10">
    <cfRule type="expression" dxfId="565" priority="64">
      <formula>CELL("inhalt",G$8)=""</formula>
    </cfRule>
  </conditionalFormatting>
  <conditionalFormatting sqref="G9:G10">
    <cfRule type="expression" dxfId="564" priority="63">
      <formula>G$10="NB"</formula>
    </cfRule>
    <cfRule type="expression" dxfId="563" priority="65">
      <formula>OR(G$8="Sat",G$8="Sun")</formula>
    </cfRule>
  </conditionalFormatting>
  <conditionalFormatting sqref="H9:AI10 AK9:AM10">
    <cfRule type="expression" dxfId="562" priority="60">
      <formula>CELL("inhalt",H$8)=""</formula>
    </cfRule>
  </conditionalFormatting>
  <conditionalFormatting sqref="H9:AI10 AK9:AM10">
    <cfRule type="expression" dxfId="561" priority="59">
      <formula>H$10="NB"</formula>
    </cfRule>
    <cfRule type="expression" dxfId="560" priority="61">
      <formula>OR(H$8="Sat",H$8="Sun")</formula>
    </cfRule>
  </conditionalFormatting>
  <conditionalFormatting sqref="H8:AI8 AK8:AM8">
    <cfRule type="expression" dxfId="559" priority="57">
      <formula>CELL("inhalt",H$8)=""</formula>
    </cfRule>
  </conditionalFormatting>
  <conditionalFormatting sqref="H8:AI8 AK8:AM8">
    <cfRule type="expression" dxfId="558" priority="55">
      <formula>OR(H$8="Sat",H$8="Sun")</formula>
    </cfRule>
    <cfRule type="expression" dxfId="557" priority="56">
      <formula>H$10="NB"</formula>
    </cfRule>
  </conditionalFormatting>
  <conditionalFormatting sqref="D9:F10">
    <cfRule type="expression" dxfId="556" priority="53">
      <formula>CELL("inhalt",D$8)=""</formula>
    </cfRule>
  </conditionalFormatting>
  <conditionalFormatting sqref="D9:F10">
    <cfRule type="expression" dxfId="555" priority="52">
      <formula>D$10="NB"</formula>
    </cfRule>
    <cfRule type="expression" dxfId="554" priority="54">
      <formula>OR(D$8="Sat",D$8="Sun")</formula>
    </cfRule>
  </conditionalFormatting>
  <conditionalFormatting sqref="E13:E22 E24:E25">
    <cfRule type="expression" dxfId="553" priority="47">
      <formula>CELL("inhalt",E$8)=""</formula>
    </cfRule>
    <cfRule type="expression" dxfId="552" priority="48">
      <formula>WEEKDAY(E$8,2)&gt;5</formula>
    </cfRule>
  </conditionalFormatting>
  <conditionalFormatting sqref="E13:E22 E24:E25">
    <cfRule type="expression" dxfId="551" priority="46">
      <formula>WEEKDAY(E$8,2)&gt;5</formula>
    </cfRule>
  </conditionalFormatting>
  <conditionalFormatting sqref="F13:F22 F24:F25">
    <cfRule type="expression" dxfId="550" priority="44">
      <formula>CELL("inhalt",F$8)=""</formula>
    </cfRule>
    <cfRule type="expression" dxfId="549" priority="45">
      <formula>WEEKDAY(F$8,2)&gt;5</formula>
    </cfRule>
  </conditionalFormatting>
  <conditionalFormatting sqref="F13:F22 F24:F25">
    <cfRule type="expression" dxfId="548" priority="43">
      <formula>WEEKDAY(F$8,2)&gt;5</formula>
    </cfRule>
  </conditionalFormatting>
  <conditionalFormatting sqref="G13:G22 G24:G25">
    <cfRule type="expression" dxfId="547" priority="41">
      <formula>CELL("inhalt",G$8)=""</formula>
    </cfRule>
  </conditionalFormatting>
  <conditionalFormatting sqref="G13:G22 G24:G25">
    <cfRule type="expression" dxfId="546" priority="42">
      <formula>WEEKDAY(G$8,2)&gt;5</formula>
    </cfRule>
  </conditionalFormatting>
  <conditionalFormatting sqref="E23:G23">
    <cfRule type="expression" dxfId="545" priority="40">
      <formula>CELL("inhalt",E$8)=""</formula>
    </cfRule>
  </conditionalFormatting>
  <conditionalFormatting sqref="E23:G23">
    <cfRule type="expression" dxfId="544" priority="39">
      <formula>CELL("inhalt",E$8)=""</formula>
    </cfRule>
  </conditionalFormatting>
  <conditionalFormatting sqref="E26:G26">
    <cfRule type="expression" dxfId="543" priority="38">
      <formula>CELL("inhalt",E$8)=""</formula>
    </cfRule>
  </conditionalFormatting>
  <conditionalFormatting sqref="E26:G26">
    <cfRule type="expression" dxfId="542" priority="37">
      <formula>CELL("inhalt",E$8)=""</formula>
    </cfRule>
  </conditionalFormatting>
  <conditionalFormatting sqref="D13:D22 D24:D25">
    <cfRule type="expression" dxfId="541" priority="35">
      <formula>CELL("inhalt",D$8)=""</formula>
    </cfRule>
    <cfRule type="expression" dxfId="540" priority="36">
      <formula>WEEKDAY(D$8,2)&gt;5</formula>
    </cfRule>
  </conditionalFormatting>
  <conditionalFormatting sqref="D13:D22 D24:D25">
    <cfRule type="expression" dxfId="539" priority="34">
      <formula>WEEKDAY(D$8,2)&gt;5</formula>
    </cfRule>
  </conditionalFormatting>
  <conditionalFormatting sqref="D23">
    <cfRule type="expression" dxfId="538" priority="33">
      <formula>CELL("inhalt",D$8)=""</formula>
    </cfRule>
  </conditionalFormatting>
  <conditionalFormatting sqref="D23">
    <cfRule type="expression" dxfId="537" priority="32">
      <formula>CELL("inhalt",D$8)=""</formula>
    </cfRule>
  </conditionalFormatting>
  <conditionalFormatting sqref="D26">
    <cfRule type="expression" dxfId="536" priority="31">
      <formula>CELL("inhalt",D$8)=""</formula>
    </cfRule>
  </conditionalFormatting>
  <conditionalFormatting sqref="D26">
    <cfRule type="expression" dxfId="535" priority="30">
      <formula>CELL("inhalt",D$8)=""</formula>
    </cfRule>
  </conditionalFormatting>
  <conditionalFormatting sqref="G13:G26">
    <cfRule type="expression" dxfId="534" priority="29">
      <formula>G$10="NB"</formula>
    </cfRule>
    <cfRule type="expression" dxfId="533" priority="49">
      <formula>OR(G$8="Sat",G$8="Sun")</formula>
    </cfRule>
  </conditionalFormatting>
  <conditionalFormatting sqref="H13:AI22 H24:AI25 AK24:AM25 AK13:AM22">
    <cfRule type="expression" dxfId="532" priority="26">
      <formula>CELL("inhalt",H$8)=""</formula>
    </cfRule>
  </conditionalFormatting>
  <conditionalFormatting sqref="H13:AI22 H24:AI25 AK24:AM25 AK13:AM22">
    <cfRule type="expression" dxfId="531" priority="27">
      <formula>WEEKDAY(H$8,2)&gt;5</formula>
    </cfRule>
  </conditionalFormatting>
  <conditionalFormatting sqref="H23:AI23 AK23:AM23">
    <cfRule type="expression" dxfId="530" priority="25">
      <formula>CELL("inhalt",H$8)=""</formula>
    </cfRule>
  </conditionalFormatting>
  <conditionalFormatting sqref="H23:AI23 AK23:AM23">
    <cfRule type="expression" dxfId="529" priority="24">
      <formula>CELL("inhalt",H$8)=""</formula>
    </cfRule>
  </conditionalFormatting>
  <conditionalFormatting sqref="H26:AI26 AK26:AM26">
    <cfRule type="expression" dxfId="528" priority="23">
      <formula>CELL("inhalt",H$8)=""</formula>
    </cfRule>
  </conditionalFormatting>
  <conditionalFormatting sqref="H26:AI26 AK26:AM26">
    <cfRule type="expression" dxfId="527" priority="22">
      <formula>CELL("inhalt",H$8)=""</formula>
    </cfRule>
  </conditionalFormatting>
  <conditionalFormatting sqref="H13:AI26 AK13:AM26">
    <cfRule type="expression" dxfId="526" priority="21">
      <formula>H$10="NB"</formula>
    </cfRule>
    <cfRule type="expression" dxfId="525" priority="28">
      <formula>OR(H$8="Sat",H$8="Sun")</formula>
    </cfRule>
  </conditionalFormatting>
  <conditionalFormatting sqref="G8">
    <cfRule type="expression" dxfId="524" priority="18">
      <formula>OR(G$8="Sat",G$8="Sun")</formula>
    </cfRule>
    <cfRule type="expression" dxfId="523" priority="19">
      <formula>G$10="NB"</formula>
    </cfRule>
  </conditionalFormatting>
  <conditionalFormatting sqref="AJ9:AJ10">
    <cfRule type="expression" dxfId="522" priority="13">
      <formula>CELL("inhalt",AJ$8)=""</formula>
    </cfRule>
  </conditionalFormatting>
  <conditionalFormatting sqref="AJ9:AJ10">
    <cfRule type="expression" dxfId="521" priority="12">
      <formula>AJ$10="NB"</formula>
    </cfRule>
    <cfRule type="expression" dxfId="520" priority="14">
      <formula>OR(AJ$8="Sat",AJ$8="Sun")</formula>
    </cfRule>
  </conditionalFormatting>
  <conditionalFormatting sqref="AJ8">
    <cfRule type="expression" dxfId="519" priority="11">
      <formula>CELL("inhalt",AJ$8)=""</formula>
    </cfRule>
  </conditionalFormatting>
  <conditionalFormatting sqref="AJ8">
    <cfRule type="expression" dxfId="518" priority="9">
      <formula>OR(AJ$8="Sat",AJ$8="Sun")</formula>
    </cfRule>
    <cfRule type="expression" dxfId="517" priority="10">
      <formula>AJ$10="NB"</formula>
    </cfRule>
  </conditionalFormatting>
  <conditionalFormatting sqref="AJ13:AJ22 AJ24:AJ25">
    <cfRule type="expression" dxfId="516" priority="6">
      <formula>CELL("inhalt",AJ$8)=""</formula>
    </cfRule>
  </conditionalFormatting>
  <conditionalFormatting sqref="AJ13:AJ22 AJ24:AJ25">
    <cfRule type="expression" dxfId="515" priority="7">
      <formula>WEEKDAY(AJ$8,2)&gt;5</formula>
    </cfRule>
  </conditionalFormatting>
  <conditionalFormatting sqref="AJ23">
    <cfRule type="expression" dxfId="514" priority="5">
      <formula>CELL("inhalt",AJ$8)=""</formula>
    </cfRule>
  </conditionalFormatting>
  <conditionalFormatting sqref="AJ23">
    <cfRule type="expression" dxfId="513" priority="4">
      <formula>CELL("inhalt",AJ$8)=""</formula>
    </cfRule>
  </conditionalFormatting>
  <conditionalFormatting sqref="AJ26">
    <cfRule type="expression" dxfId="512" priority="3">
      <formula>CELL("inhalt",AJ$8)=""</formula>
    </cfRule>
  </conditionalFormatting>
  <conditionalFormatting sqref="AJ26">
    <cfRule type="expression" dxfId="511" priority="2">
      <formula>CELL("inhalt",AJ$8)=""</formula>
    </cfRule>
  </conditionalFormatting>
  <conditionalFormatting sqref="AJ13:AJ26">
    <cfRule type="expression" dxfId="510" priority="1">
      <formula>AJ$10="NB"</formula>
    </cfRule>
    <cfRule type="expression" dxfId="509" priority="8">
      <formula>OR(AJ$8="Sat",AJ$8="Sun")</formula>
    </cfRule>
  </conditionalFormatting>
  <pageMargins left="0.7" right="0.7" top="0.78740157499999996" bottom="0.78740157499999996" header="0.3" footer="0.3"/>
  <pageSetup paperSize="9" scale="48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2"/>
  <sheetViews>
    <sheetView topLeftCell="A7" zoomScale="90" zoomScaleNormal="90" workbookViewId="0">
      <selection activeCell="F15" sqref="F15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8.3320312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57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45352</v>
      </c>
      <c r="F5" s="111"/>
      <c r="G5" s="12"/>
      <c r="H5" s="12" t="s">
        <v>11</v>
      </c>
      <c r="I5" s="12"/>
      <c r="J5" s="112" t="s">
        <v>29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6</v>
      </c>
      <c r="G6" s="12"/>
      <c r="H6" s="48">
        <f>+E5</f>
        <v>45352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12"/>
      <c r="D8" s="87" t="str">
        <f>IF($F6=1,"Sun","")</f>
        <v/>
      </c>
      <c r="E8" s="87" t="str">
        <f>IF($F6=2,"Mo",IF(D8="","","Mo"))</f>
        <v/>
      </c>
      <c r="F8" s="87" t="str">
        <f>IF($F6=3,"Tue",IF(E8="","","Tue"))</f>
        <v/>
      </c>
      <c r="G8" s="87" t="str">
        <f>IF($F6=4,"Wed",IF(F8="","","Wed"))</f>
        <v/>
      </c>
      <c r="H8" s="87" t="str">
        <f>IF($F6=5,"Thu",IF(G8="","","Thu"))</f>
        <v/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45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5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5" t="str">
        <f t="shared" si="1"/>
        <v>Fri</v>
      </c>
      <c r="AL8" s="45" t="str">
        <f t="shared" si="1"/>
        <v>Sat</v>
      </c>
      <c r="AM8" s="45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>Sun</v>
      </c>
      <c r="AN8" s="12"/>
      <c r="AO8" s="12"/>
    </row>
    <row r="9" spans="1:41" ht="26.25" customHeight="1">
      <c r="A9" s="129" t="s">
        <v>3</v>
      </c>
      <c r="B9" s="130"/>
      <c r="C9" s="12"/>
      <c r="D9" s="88" t="str">
        <f>IF(F6=1,1,"")</f>
        <v/>
      </c>
      <c r="E9" s="88" t="str">
        <f>IF(F6=2,1,IF(D9="","",D9+1))</f>
        <v/>
      </c>
      <c r="F9" s="88" t="str">
        <f>IF(F6=3,1,IF(E9="","",E9+1))</f>
        <v/>
      </c>
      <c r="G9" s="88" t="str">
        <f>IF(F6=4,1,IF(F9="","",F9+1))</f>
        <v/>
      </c>
      <c r="H9" s="88" t="str">
        <f>IF(F6=5,1,IF(G9="","",G9+1))</f>
        <v/>
      </c>
      <c r="I9" s="46">
        <f>IF(F6=6,1,IF(H9="","",H9+1))</f>
        <v>1</v>
      </c>
      <c r="J9" s="46">
        <f>IF(F6=7,1,IF(I9="","",I9+1))</f>
        <v>2</v>
      </c>
      <c r="K9" s="46">
        <f>1+J9</f>
        <v>3</v>
      </c>
      <c r="L9" s="46">
        <f t="shared" ref="L9:AG9" si="3">1+K9</f>
        <v>4</v>
      </c>
      <c r="M9" s="46">
        <f t="shared" si="3"/>
        <v>5</v>
      </c>
      <c r="N9" s="46">
        <f t="shared" si="3"/>
        <v>6</v>
      </c>
      <c r="O9" s="46">
        <f t="shared" si="3"/>
        <v>7</v>
      </c>
      <c r="P9" s="46">
        <f t="shared" si="3"/>
        <v>8</v>
      </c>
      <c r="Q9" s="46">
        <f t="shared" si="3"/>
        <v>9</v>
      </c>
      <c r="R9" s="46">
        <f t="shared" si="3"/>
        <v>10</v>
      </c>
      <c r="S9" s="46">
        <f t="shared" si="3"/>
        <v>11</v>
      </c>
      <c r="T9" s="46">
        <f t="shared" si="3"/>
        <v>12</v>
      </c>
      <c r="U9" s="46">
        <f t="shared" si="3"/>
        <v>13</v>
      </c>
      <c r="V9" s="46">
        <f t="shared" si="3"/>
        <v>14</v>
      </c>
      <c r="W9" s="46">
        <f t="shared" si="3"/>
        <v>15</v>
      </c>
      <c r="X9" s="46">
        <f t="shared" si="3"/>
        <v>16</v>
      </c>
      <c r="Y9" s="46">
        <f t="shared" si="3"/>
        <v>17</v>
      </c>
      <c r="Z9" s="46">
        <f t="shared" si="3"/>
        <v>18</v>
      </c>
      <c r="AA9" s="46">
        <f t="shared" si="3"/>
        <v>19</v>
      </c>
      <c r="AB9" s="46">
        <f t="shared" si="3"/>
        <v>20</v>
      </c>
      <c r="AC9" s="46">
        <f t="shared" si="3"/>
        <v>21</v>
      </c>
      <c r="AD9" s="46">
        <f t="shared" si="3"/>
        <v>22</v>
      </c>
      <c r="AE9" s="46">
        <f t="shared" si="3"/>
        <v>23</v>
      </c>
      <c r="AF9" s="46">
        <f t="shared" si="3"/>
        <v>24</v>
      </c>
      <c r="AG9" s="46">
        <f t="shared" si="3"/>
        <v>25</v>
      </c>
      <c r="AH9" s="46">
        <f>IF(1+AG9&gt;=32,"",1+AG9)</f>
        <v>26</v>
      </c>
      <c r="AI9" s="46">
        <f>IF(AH9="","",IF(1+AH9&gt;=32,"",1+AH9))</f>
        <v>27</v>
      </c>
      <c r="AJ9" s="46">
        <f>IF(AI9="","",IF(1+AI9&gt;=32,"",1+AI9))</f>
        <v>28</v>
      </c>
      <c r="AK9" s="46">
        <f>IF(AJ9="","",IF(1+AJ9&gt;=32,"",1+AJ9))</f>
        <v>29</v>
      </c>
      <c r="AL9" s="46">
        <f>IF(AK9="","",IF(1+AK9&gt;=32,"",1+AK9))</f>
        <v>30</v>
      </c>
      <c r="AM9" s="46">
        <f>IF(AL9="","",IF(1+AL9&gt;=32,"",1+AL9))</f>
        <v>31</v>
      </c>
      <c r="AN9" s="12"/>
      <c r="AO9" s="12"/>
    </row>
    <row r="10" spans="1:41" ht="69" customHeight="1">
      <c r="A10" s="131" t="s">
        <v>41</v>
      </c>
      <c r="B10" s="132"/>
      <c r="C10" s="12"/>
      <c r="D10" s="89"/>
      <c r="E10" s="89"/>
      <c r="F10" s="89"/>
      <c r="G10" s="89"/>
      <c r="H10" s="89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 t="s">
        <v>28</v>
      </c>
      <c r="AL10" s="26"/>
      <c r="AM10" s="26"/>
      <c r="AN10" s="12"/>
      <c r="AO10" s="12"/>
    </row>
    <row r="11" spans="1:41" ht="16.5" customHeight="1">
      <c r="A11" s="12"/>
      <c r="B11" s="15"/>
      <c r="C11" s="13"/>
      <c r="D11" s="90"/>
      <c r="E11" s="90"/>
      <c r="F11" s="90"/>
      <c r="G11" s="90"/>
      <c r="H11" s="9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1.05" customHeight="1">
      <c r="A12" s="43" t="s">
        <v>15</v>
      </c>
      <c r="B12" s="43" t="s">
        <v>14</v>
      </c>
      <c r="C12" s="14"/>
      <c r="D12" s="101"/>
      <c r="E12" s="101"/>
      <c r="F12" s="101"/>
      <c r="G12" s="101"/>
      <c r="H12" s="10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9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93"/>
      <c r="E13" s="93"/>
      <c r="F13" s="93"/>
      <c r="G13" s="93"/>
      <c r="H13" s="9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">
        <f t="shared" ref="AN13:AN26" si="4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4"/>
      <c r="E14" s="94"/>
      <c r="F14" s="94"/>
      <c r="G14" s="94"/>
      <c r="H14" s="9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1">
        <f t="shared" si="4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93"/>
      <c r="E15" s="93"/>
      <c r="F15" s="93"/>
      <c r="G15" s="93"/>
      <c r="H15" s="9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1">
        <f t="shared" si="4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4"/>
      <c r="E16" s="94"/>
      <c r="F16" s="94"/>
      <c r="G16" s="94"/>
      <c r="H16" s="9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1">
        <f t="shared" si="4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93"/>
      <c r="E17" s="93"/>
      <c r="F17" s="93"/>
      <c r="G17" s="93"/>
      <c r="H17" s="9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1">
        <f t="shared" si="4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4"/>
      <c r="E18" s="94"/>
      <c r="F18" s="94"/>
      <c r="G18" s="94"/>
      <c r="H18" s="9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">
        <f t="shared" si="4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93"/>
      <c r="E19" s="93"/>
      <c r="F19" s="93"/>
      <c r="G19" s="93"/>
      <c r="H19" s="9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">
        <f t="shared" si="4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4"/>
      <c r="E20" s="94"/>
      <c r="F20" s="94"/>
      <c r="G20" s="94"/>
      <c r="H20" s="94"/>
      <c r="I20" s="29"/>
      <c r="J20" s="29"/>
      <c r="K20" s="2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1">
        <f t="shared" si="4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93"/>
      <c r="E21" s="93"/>
      <c r="F21" s="93"/>
      <c r="G21" s="93"/>
      <c r="H21" s="9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">
        <f t="shared" si="4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4"/>
      <c r="E22" s="94"/>
      <c r="F22" s="94"/>
      <c r="G22" s="94"/>
      <c r="H22" s="9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">
        <f t="shared" si="4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L23" si="5">SUM(D13:D22)</f>
        <v>0</v>
      </c>
      <c r="E23" s="95">
        <f t="shared" si="5"/>
        <v>0</v>
      </c>
      <c r="F23" s="95">
        <f t="shared" si="5"/>
        <v>0</v>
      </c>
      <c r="G23" s="95">
        <f t="shared" si="5"/>
        <v>0</v>
      </c>
      <c r="H23" s="95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>
        <f t="shared" ref="AM23" si="6">SUM(AM13:AM22)</f>
        <v>0</v>
      </c>
      <c r="AN23" s="6">
        <f t="shared" si="4"/>
        <v>0</v>
      </c>
      <c r="AO23" s="5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7"/>
      <c r="E24" s="97"/>
      <c r="F24" s="97"/>
      <c r="G24" s="97"/>
      <c r="H24" s="97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1">
        <f t="shared" si="4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9"/>
      <c r="E25" s="99"/>
      <c r="F25" s="99"/>
      <c r="G25" s="99"/>
      <c r="H25" s="9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1">
        <f t="shared" si="4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L26" si="7">SUM(D23:D25)</f>
        <v>0</v>
      </c>
      <c r="E26" s="100">
        <f t="shared" si="7"/>
        <v>0</v>
      </c>
      <c r="F26" s="100">
        <f t="shared" si="7"/>
        <v>0</v>
      </c>
      <c r="G26" s="100">
        <f t="shared" si="7"/>
        <v>0</v>
      </c>
      <c r="H26" s="100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0</v>
      </c>
      <c r="T26" s="7">
        <f t="shared" si="7"/>
        <v>0</v>
      </c>
      <c r="U26" s="7">
        <f t="shared" si="7"/>
        <v>0</v>
      </c>
      <c r="V26" s="7">
        <f t="shared" si="7"/>
        <v>0</v>
      </c>
      <c r="W26" s="7">
        <f t="shared" si="7"/>
        <v>0</v>
      </c>
      <c r="X26" s="7">
        <f t="shared" si="7"/>
        <v>0</v>
      </c>
      <c r="Y26" s="7">
        <f t="shared" si="7"/>
        <v>0</v>
      </c>
      <c r="Z26" s="7">
        <f t="shared" si="7"/>
        <v>0</v>
      </c>
      <c r="AA26" s="7">
        <f t="shared" si="7"/>
        <v>0</v>
      </c>
      <c r="AB26" s="7">
        <f t="shared" si="7"/>
        <v>0</v>
      </c>
      <c r="AC26" s="7">
        <f t="shared" si="7"/>
        <v>0</v>
      </c>
      <c r="AD26" s="7">
        <f t="shared" si="7"/>
        <v>0</v>
      </c>
      <c r="AE26" s="7">
        <f t="shared" si="7"/>
        <v>0</v>
      </c>
      <c r="AF26" s="7">
        <f t="shared" si="7"/>
        <v>0</v>
      </c>
      <c r="AG26" s="7">
        <f t="shared" si="7"/>
        <v>0</v>
      </c>
      <c r="AH26" s="7">
        <f t="shared" si="7"/>
        <v>0</v>
      </c>
      <c r="AI26" s="7">
        <f t="shared" si="7"/>
        <v>0</v>
      </c>
      <c r="AJ26" s="7">
        <f t="shared" si="7"/>
        <v>0</v>
      </c>
      <c r="AK26" s="7">
        <f t="shared" si="7"/>
        <v>0</v>
      </c>
      <c r="AL26" s="7">
        <f t="shared" si="7"/>
        <v>0</v>
      </c>
      <c r="AM26" s="7">
        <f t="shared" ref="AM26" si="8">SUM(AM23:AM25)</f>
        <v>0</v>
      </c>
      <c r="AN26" s="7">
        <f t="shared" si="4"/>
        <v>0</v>
      </c>
      <c r="AO26" s="6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</row>
    <row r="32" spans="1:4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</row>
    <row r="33" spans="1:40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</row>
    <row r="34" spans="1:40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</row>
    <row r="35" spans="1:40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</row>
    <row r="36" spans="1:40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</row>
    <row r="39" spans="1:4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sheetProtection algorithmName="SHA-512" hashValue="xQDgcgj19EsHLZJ7+pDxqP4OT126Dp1MJkqyCTawXMf+oj6+U61+YYgunzR3kQhZ2mXij8GVG7XEWW2EgAt6HA==" saltValue="plNrGH2vEDR6IwD+gphh+A==" spinCount="100000" sheet="1" objects="1" scenarios="1"/>
  <mergeCells count="26">
    <mergeCell ref="A31:D36"/>
    <mergeCell ref="A38:E38"/>
    <mergeCell ref="A29:B29"/>
    <mergeCell ref="C29:E29"/>
    <mergeCell ref="R29:U29"/>
    <mergeCell ref="A28:B28"/>
    <mergeCell ref="C28:G28"/>
    <mergeCell ref="H28:I28"/>
    <mergeCell ref="J28:P28"/>
    <mergeCell ref="R28:U28"/>
    <mergeCell ref="L3:N3"/>
    <mergeCell ref="O3:P3"/>
    <mergeCell ref="E5:F5"/>
    <mergeCell ref="J5:K5"/>
    <mergeCell ref="F38:AN38"/>
    <mergeCell ref="AA28:AB28"/>
    <mergeCell ref="AC28:AI28"/>
    <mergeCell ref="E31:AN36"/>
    <mergeCell ref="V29:X29"/>
    <mergeCell ref="V28:Z28"/>
    <mergeCell ref="V3:AC3"/>
    <mergeCell ref="A8:B8"/>
    <mergeCell ref="A9:B9"/>
    <mergeCell ref="A10:B10"/>
    <mergeCell ref="A3:B3"/>
    <mergeCell ref="C3:J3"/>
  </mergeCells>
  <conditionalFormatting sqref="G23">
    <cfRule type="expression" dxfId="508" priority="41">
      <formula>CELL("inhalt",G$8)=""</formula>
    </cfRule>
  </conditionalFormatting>
  <conditionalFormatting sqref="G23">
    <cfRule type="expression" dxfId="507" priority="40">
      <formula>CELL("inhalt",G$8)=""</formula>
    </cfRule>
  </conditionalFormatting>
  <conditionalFormatting sqref="G26">
    <cfRule type="expression" dxfId="506" priority="39">
      <formula>CELL("inhalt",G$8)=""</formula>
    </cfRule>
  </conditionalFormatting>
  <conditionalFormatting sqref="G26">
    <cfRule type="expression" dxfId="505" priority="38">
      <formula>CELL("inhalt",G$8)=""</formula>
    </cfRule>
  </conditionalFormatting>
  <conditionalFormatting sqref="H13:AM22 H24:AM25">
    <cfRule type="expression" dxfId="504" priority="28">
      <formula>WEEKDAY(H$8,2)&gt;5</formula>
    </cfRule>
  </conditionalFormatting>
  <conditionalFormatting sqref="H13:AM22 H24:AM25">
    <cfRule type="expression" dxfId="503" priority="27">
      <formula>CELL("inhalt",H$8)=""</formula>
    </cfRule>
  </conditionalFormatting>
  <conditionalFormatting sqref="G9:G10">
    <cfRule type="expression" dxfId="502" priority="71">
      <formula>CELL("inhalt",G$8)=""</formula>
    </cfRule>
  </conditionalFormatting>
  <conditionalFormatting sqref="G9:G10">
    <cfRule type="expression" dxfId="501" priority="70">
      <formula>G$10="NB"</formula>
    </cfRule>
    <cfRule type="expression" dxfId="500" priority="72">
      <formula>OR(G$8="Sat",G$8="Sun")</formula>
    </cfRule>
  </conditionalFormatting>
  <conditionalFormatting sqref="H9:AM10">
    <cfRule type="expression" dxfId="499" priority="67">
      <formula>CELL("inhalt",H$8)=""</formula>
    </cfRule>
  </conditionalFormatting>
  <conditionalFormatting sqref="H9:AM10">
    <cfRule type="expression" dxfId="498" priority="66">
      <formula>H$10="NB"</formula>
    </cfRule>
    <cfRule type="expression" dxfId="497" priority="68">
      <formula>OR(H$8="Sat",H$8="Sun")</formula>
    </cfRule>
  </conditionalFormatting>
  <conditionalFormatting sqref="H8:AM8">
    <cfRule type="expression" dxfId="496" priority="64">
      <formula>CELL("inhalt",H$8)=""</formula>
    </cfRule>
  </conditionalFormatting>
  <conditionalFormatting sqref="H8:AM8">
    <cfRule type="expression" dxfId="495" priority="62">
      <formula>OR(H$8="Sat",H$8="Sun")</formula>
    </cfRule>
    <cfRule type="expression" dxfId="494" priority="63">
      <formula>H$10="NB"</formula>
    </cfRule>
  </conditionalFormatting>
  <conditionalFormatting sqref="D9:F10">
    <cfRule type="expression" dxfId="493" priority="60">
      <formula>CELL("inhalt",D$8)=""</formula>
    </cfRule>
  </conditionalFormatting>
  <conditionalFormatting sqref="D9:F10">
    <cfRule type="expression" dxfId="492" priority="59">
      <formula>D$10="NB"</formula>
    </cfRule>
    <cfRule type="expression" dxfId="491" priority="61">
      <formula>OR(D$8="Sat",D$8="Sun")</formula>
    </cfRule>
  </conditionalFormatting>
  <conditionalFormatting sqref="G8">
    <cfRule type="expression" dxfId="490" priority="56">
      <formula>CELL("inhalt",G$8)=""</formula>
    </cfRule>
  </conditionalFormatting>
  <conditionalFormatting sqref="G8">
    <cfRule type="expression" dxfId="489" priority="54">
      <formula>OR(G$8="Sat",G$8="Sun")</formula>
    </cfRule>
    <cfRule type="expression" dxfId="488" priority="55">
      <formula>G$10="NB"</formula>
    </cfRule>
  </conditionalFormatting>
  <conditionalFormatting sqref="D8:F8">
    <cfRule type="expression" dxfId="487" priority="53">
      <formula>CELL("inhalt",D$8)=""</formula>
    </cfRule>
  </conditionalFormatting>
  <conditionalFormatting sqref="D8:F8">
    <cfRule type="expression" dxfId="486" priority="51">
      <formula>OR(D$8="Sat",D$8="Sun")</formula>
    </cfRule>
    <cfRule type="expression" dxfId="485" priority="52">
      <formula>D$10="NB"</formula>
    </cfRule>
  </conditionalFormatting>
  <conditionalFormatting sqref="G13:G22 G24:G25">
    <cfRule type="expression" dxfId="484" priority="42">
      <formula>CELL("inhalt",G$8)=""</formula>
    </cfRule>
  </conditionalFormatting>
  <conditionalFormatting sqref="G13:G22 G24:G25">
    <cfRule type="expression" dxfId="483" priority="43">
      <formula>WEEKDAY(G$8,2)&gt;5</formula>
    </cfRule>
  </conditionalFormatting>
  <conditionalFormatting sqref="G13:G26">
    <cfRule type="expression" dxfId="482" priority="30">
      <formula>G$10="NB"</formula>
    </cfRule>
    <cfRule type="expression" dxfId="481" priority="50">
      <formula>OR(G$8="Sat",G$8="Sun")</formula>
    </cfRule>
  </conditionalFormatting>
  <conditionalFormatting sqref="H23:AM23">
    <cfRule type="expression" dxfId="480" priority="26">
      <formula>CELL("inhalt",H$8)=""</formula>
    </cfRule>
  </conditionalFormatting>
  <conditionalFormatting sqref="H23:AM23">
    <cfRule type="expression" dxfId="479" priority="25">
      <formula>CELL("inhalt",H$8)=""</formula>
    </cfRule>
  </conditionalFormatting>
  <conditionalFormatting sqref="H26:AM26">
    <cfRule type="expression" dxfId="478" priority="24">
      <formula>CELL("inhalt",H$8)=""</formula>
    </cfRule>
  </conditionalFormatting>
  <conditionalFormatting sqref="H26:AM26">
    <cfRule type="expression" dxfId="477" priority="23">
      <formula>CELL("inhalt",H$8)=""</formula>
    </cfRule>
  </conditionalFormatting>
  <conditionalFormatting sqref="H13:AM26">
    <cfRule type="expression" dxfId="476" priority="22">
      <formula>H$10="NB"</formula>
    </cfRule>
    <cfRule type="expression" dxfId="475" priority="29">
      <formula>OR(H$8="Sat",H$8="Sun")</formula>
    </cfRule>
  </conditionalFormatting>
  <conditionalFormatting sqref="D13:F22 D24:F25">
    <cfRule type="expression" dxfId="474" priority="6">
      <formula>CELL("inhalt",D$8)=""</formula>
    </cfRule>
  </conditionalFormatting>
  <conditionalFormatting sqref="D23:F23">
    <cfRule type="expression" dxfId="473" priority="5">
      <formula>CELL("inhalt",D$8)=""</formula>
    </cfRule>
  </conditionalFormatting>
  <conditionalFormatting sqref="D23:F23">
    <cfRule type="expression" dxfId="472" priority="4">
      <formula>CELL("inhalt",D$8)=""</formula>
    </cfRule>
  </conditionalFormatting>
  <conditionalFormatting sqref="D26:F26">
    <cfRule type="expression" dxfId="471" priority="3">
      <formula>CELL("inhalt",D$8)=""</formula>
    </cfRule>
  </conditionalFormatting>
  <conditionalFormatting sqref="D26:F26">
    <cfRule type="expression" dxfId="470" priority="2">
      <formula>CELL("inhalt",D$8)=""</formula>
    </cfRule>
  </conditionalFormatting>
  <conditionalFormatting sqref="D13:F26">
    <cfRule type="expression" dxfId="469" priority="1">
      <formula>D$10="NB"</formula>
    </cfRule>
    <cfRule type="expression" dxfId="468" priority="7">
      <formula>OR(D$8="Sat",D$8="Sun")</formula>
    </cfRule>
  </conditionalFormatting>
  <pageMargins left="0.7" right="0.7" top="0.78740157499999996" bottom="0.78740157499999996" header="0.3" footer="0.3"/>
  <pageSetup paperSize="9" scale="4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42"/>
  <sheetViews>
    <sheetView zoomScaleNormal="100" workbookViewId="0">
      <selection activeCell="AK10" sqref="AK10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8.7773437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45383</v>
      </c>
      <c r="F5" s="111"/>
      <c r="G5" s="12"/>
      <c r="H5" s="12" t="s">
        <v>11</v>
      </c>
      <c r="I5" s="12"/>
      <c r="J5" s="112" t="s">
        <v>31</v>
      </c>
      <c r="K5" s="153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2</v>
      </c>
      <c r="G6" s="12"/>
      <c r="H6" s="48">
        <f>+E5</f>
        <v>45383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12"/>
      <c r="D8" s="87" t="str">
        <f>IF($F6=1,"Sun","")</f>
        <v/>
      </c>
      <c r="E8" s="45" t="str">
        <f>IF($F6=2,"Mo",IF(D8="","","Mo"))</f>
        <v>Mo</v>
      </c>
      <c r="F8" s="45" t="str">
        <f>IF($F6=3,"Tue",IF(E8="","","Tue"))</f>
        <v>Tue</v>
      </c>
      <c r="G8" s="45" t="str">
        <f>IF($F6=4,"Wed",IF(F8="","","Wed"))</f>
        <v>Wed</v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87" t="str">
        <f>IF(AH9="","",IF(1+AH9&gt;=30,"",IF(WEEKDAY(1+AH9+$H6,2)=1,"Sun",IF(WEEKDAY(1+AH9+$H6,2)=2,"Mo",IF(WEEKDAY(1+AH9+$H6,2)=3,"Tue",IF(WEEKDAY(1+AH9+$H6,2)=4,"Wed",IF(WEEKDAY(1+AH9+$H6,2)=5,"Thu",IF(WEEKDAY(1+AH9+$H6,2)=6,"Fri","Sat"))))))))</f>
        <v/>
      </c>
      <c r="AJ8" s="87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87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87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87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29" t="s">
        <v>3</v>
      </c>
      <c r="B9" s="130"/>
      <c r="C9" s="12"/>
      <c r="D9" s="88" t="str">
        <f>IF(F6=1,1,"")</f>
        <v/>
      </c>
      <c r="E9" s="46">
        <f>IF(F6=2,1,IF(D9="","",D9+1))</f>
        <v>1</v>
      </c>
      <c r="F9" s="46">
        <f>IF(F6=3,1,IF(E9="","",E9+1))</f>
        <v>2</v>
      </c>
      <c r="G9" s="46">
        <f>IF(F6=4,1,IF(F9="","",F9+1))</f>
        <v>3</v>
      </c>
      <c r="H9" s="46">
        <f>IF(F6=5,1,IF(G9="","",G9+1))</f>
        <v>4</v>
      </c>
      <c r="I9" s="46">
        <f>IF(F6=6,1,IF(H9="","",H9+1))</f>
        <v>5</v>
      </c>
      <c r="J9" s="46">
        <f>IF(F6=7,1,IF(I9="","",I9+1))</f>
        <v>6</v>
      </c>
      <c r="K9" s="46">
        <f>1+J9</f>
        <v>7</v>
      </c>
      <c r="L9" s="46">
        <f t="shared" ref="L9:AG9" si="1">1+K9</f>
        <v>8</v>
      </c>
      <c r="M9" s="46">
        <f t="shared" si="1"/>
        <v>9</v>
      </c>
      <c r="N9" s="46">
        <f t="shared" si="1"/>
        <v>10</v>
      </c>
      <c r="O9" s="46">
        <f t="shared" si="1"/>
        <v>11</v>
      </c>
      <c r="P9" s="46">
        <f t="shared" si="1"/>
        <v>12</v>
      </c>
      <c r="Q9" s="46">
        <f t="shared" si="1"/>
        <v>13</v>
      </c>
      <c r="R9" s="46">
        <f t="shared" si="1"/>
        <v>14</v>
      </c>
      <c r="S9" s="46">
        <f t="shared" si="1"/>
        <v>15</v>
      </c>
      <c r="T9" s="46">
        <f t="shared" si="1"/>
        <v>16</v>
      </c>
      <c r="U9" s="46">
        <f t="shared" si="1"/>
        <v>17</v>
      </c>
      <c r="V9" s="46">
        <f t="shared" si="1"/>
        <v>18</v>
      </c>
      <c r="W9" s="46">
        <f t="shared" si="1"/>
        <v>19</v>
      </c>
      <c r="X9" s="46">
        <f t="shared" si="1"/>
        <v>20</v>
      </c>
      <c r="Y9" s="46">
        <f t="shared" si="1"/>
        <v>21</v>
      </c>
      <c r="Z9" s="46">
        <f t="shared" si="1"/>
        <v>22</v>
      </c>
      <c r="AA9" s="46">
        <f t="shared" si="1"/>
        <v>23</v>
      </c>
      <c r="AB9" s="46">
        <f t="shared" si="1"/>
        <v>24</v>
      </c>
      <c r="AC9" s="46">
        <f t="shared" si="1"/>
        <v>25</v>
      </c>
      <c r="AD9" s="46">
        <f t="shared" si="1"/>
        <v>26</v>
      </c>
      <c r="AE9" s="46">
        <f t="shared" si="1"/>
        <v>27</v>
      </c>
      <c r="AF9" s="46">
        <f t="shared" si="1"/>
        <v>28</v>
      </c>
      <c r="AG9" s="46">
        <f t="shared" si="1"/>
        <v>29</v>
      </c>
      <c r="AH9" s="46">
        <v>30</v>
      </c>
      <c r="AI9" s="88" t="str">
        <f>IF(AH9="","",IF(1+AH9&gt;=30,"",1+AH9))</f>
        <v/>
      </c>
      <c r="AJ9" s="88" t="str">
        <f>IF(AI9="","",IF(1+AI9&gt;=31,"",1+AI9))</f>
        <v/>
      </c>
      <c r="AK9" s="88" t="str">
        <f>IF(AJ9="","",IF(1+AJ9&gt;=31,"",1+AJ9))</f>
        <v/>
      </c>
      <c r="AL9" s="88" t="str">
        <f>IF(AK9="","",IF(1+AK9&gt;=31,"",1+AK9))</f>
        <v/>
      </c>
      <c r="AM9" s="88" t="str">
        <f>IF(AL9="","",IF(1+AL9&gt;=31,"",1+AL9))</f>
        <v/>
      </c>
      <c r="AN9" s="12"/>
      <c r="AO9" s="12"/>
    </row>
    <row r="10" spans="1:41" ht="69" customHeight="1">
      <c r="A10" s="131" t="s">
        <v>41</v>
      </c>
      <c r="B10" s="132"/>
      <c r="C10" s="12"/>
      <c r="D10" s="89"/>
      <c r="E10" s="26" t="s">
        <v>28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89"/>
      <c r="AJ10" s="89"/>
      <c r="AK10" s="89"/>
      <c r="AL10" s="89"/>
      <c r="AM10" s="89"/>
      <c r="AN10" s="12"/>
      <c r="AO10" s="12"/>
    </row>
    <row r="11" spans="1:41" ht="16.5" customHeight="1">
      <c r="A11" s="12"/>
      <c r="B11" s="15"/>
      <c r="C11" s="13"/>
      <c r="D11" s="9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90"/>
      <c r="AJ11" s="90"/>
      <c r="AK11" s="90"/>
      <c r="AL11" s="90"/>
      <c r="AM11" s="90"/>
      <c r="AN11" s="12"/>
    </row>
    <row r="12" spans="1:41" ht="28.05" customHeight="1">
      <c r="A12" s="43" t="s">
        <v>15</v>
      </c>
      <c r="B12" s="43" t="s">
        <v>14</v>
      </c>
      <c r="C12" s="14"/>
      <c r="D12" s="10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8"/>
      <c r="AI12" s="91"/>
      <c r="AJ12" s="91"/>
      <c r="AK12" s="91"/>
      <c r="AL12" s="91"/>
      <c r="AM12" s="102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92"/>
      <c r="E13" s="28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93"/>
      <c r="AJ13" s="93"/>
      <c r="AK13" s="93"/>
      <c r="AL13" s="93"/>
      <c r="AM13" s="93"/>
      <c r="AN13" s="1">
        <f t="shared" ref="AN13:AN26" si="2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2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94"/>
      <c r="AJ14" s="94"/>
      <c r="AK14" s="94"/>
      <c r="AL14" s="94"/>
      <c r="AM14" s="94"/>
      <c r="AN14" s="1">
        <f t="shared" si="2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92"/>
      <c r="E15" s="28"/>
      <c r="F15" s="2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93"/>
      <c r="AJ15" s="93"/>
      <c r="AK15" s="93"/>
      <c r="AL15" s="93"/>
      <c r="AM15" s="93"/>
      <c r="AN15" s="1">
        <f t="shared" si="2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2"/>
      <c r="E16" s="28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94"/>
      <c r="AJ16" s="94"/>
      <c r="AK16" s="94"/>
      <c r="AL16" s="94"/>
      <c r="AM16" s="94"/>
      <c r="AN16" s="1">
        <f t="shared" si="2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92"/>
      <c r="E17" s="28"/>
      <c r="F17" s="2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93"/>
      <c r="AJ17" s="93"/>
      <c r="AK17" s="93"/>
      <c r="AL17" s="93"/>
      <c r="AM17" s="93"/>
      <c r="AN17" s="1">
        <f t="shared" si="2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2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94"/>
      <c r="AJ18" s="94"/>
      <c r="AK18" s="94"/>
      <c r="AL18" s="94"/>
      <c r="AM18" s="94"/>
      <c r="AN18" s="1">
        <f t="shared" si="2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92"/>
      <c r="E19" s="28"/>
      <c r="F19" s="2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93"/>
      <c r="AJ19" s="93"/>
      <c r="AK19" s="93"/>
      <c r="AL19" s="93"/>
      <c r="AM19" s="93"/>
      <c r="AN19" s="1">
        <f t="shared" si="2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2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94"/>
      <c r="AJ20" s="94"/>
      <c r="AK20" s="94"/>
      <c r="AL20" s="94"/>
      <c r="AM20" s="94"/>
      <c r="AN20" s="1">
        <f t="shared" si="2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92"/>
      <c r="E21" s="28"/>
      <c r="F21" s="2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93"/>
      <c r="AJ21" s="93"/>
      <c r="AK21" s="93"/>
      <c r="AL21" s="93"/>
      <c r="AM21" s="93"/>
      <c r="AN21" s="1">
        <f t="shared" si="2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2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94"/>
      <c r="AJ22" s="94"/>
      <c r="AK22" s="94"/>
      <c r="AL22" s="94"/>
      <c r="AM22" s="94"/>
      <c r="AN22" s="1">
        <f t="shared" si="2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M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95">
        <f t="shared" si="3"/>
        <v>0</v>
      </c>
      <c r="AJ23" s="95">
        <f t="shared" si="3"/>
        <v>0</v>
      </c>
      <c r="AK23" s="95">
        <f t="shared" si="3"/>
        <v>0</v>
      </c>
      <c r="AL23" s="95">
        <f t="shared" si="3"/>
        <v>0</v>
      </c>
      <c r="AM23" s="95">
        <f t="shared" si="3"/>
        <v>0</v>
      </c>
      <c r="AN23" s="6">
        <f t="shared" si="2"/>
        <v>0</v>
      </c>
      <c r="AO23" s="5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6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97"/>
      <c r="AJ24" s="97"/>
      <c r="AK24" s="97"/>
      <c r="AL24" s="97"/>
      <c r="AM24" s="103"/>
      <c r="AN24" s="1">
        <f t="shared" si="2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99"/>
      <c r="AJ25" s="99"/>
      <c r="AK25" s="99"/>
      <c r="AL25" s="99"/>
      <c r="AM25" s="99"/>
      <c r="AN25" s="1">
        <f t="shared" si="2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M26" si="4">SUM(D23:D25)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100">
        <f t="shared" si="4"/>
        <v>0</v>
      </c>
      <c r="AJ26" s="100">
        <f t="shared" si="4"/>
        <v>0</v>
      </c>
      <c r="AK26" s="100">
        <f t="shared" si="4"/>
        <v>0</v>
      </c>
      <c r="AL26" s="100">
        <f t="shared" si="4"/>
        <v>0</v>
      </c>
      <c r="AM26" s="100">
        <f t="shared" si="4"/>
        <v>0</v>
      </c>
      <c r="AN26" s="7">
        <f t="shared" si="2"/>
        <v>0</v>
      </c>
      <c r="AO26" s="6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 t="s">
        <v>42</v>
      </c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 t="s">
        <v>42</v>
      </c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1" customFormat="1" ht="18.75" customHeight="1">
      <c r="A31" s="144" t="s">
        <v>21</v>
      </c>
      <c r="B31" s="145"/>
      <c r="C31" s="145"/>
      <c r="D31" s="146"/>
      <c r="E31" s="119" t="s">
        <v>42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34"/>
    </row>
    <row r="32" spans="1:41" s="41" customFormat="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34"/>
    </row>
    <row r="33" spans="1:41" s="41" customFormat="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34"/>
    </row>
    <row r="34" spans="1:41" s="41" customFormat="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34"/>
    </row>
    <row r="35" spans="1:41" s="41" customFormat="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34"/>
    </row>
    <row r="36" spans="1:41" s="41" customFormat="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34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 t="s">
        <v>42</v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YoxH5J5+Ap20Z/lg9+kEa2lnsuAsLNg1P7T8pqRztQ9bQ+eDiEVp/LUCzScbWCP29CrrTpVRl7j/DUOEhJWpKQ==" saltValue="YTfViyIiGb6whn8+upxGIA==" spinCount="100000" sheet="1" objects="1" scenarios="1"/>
  <mergeCells count="26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E13:E22 E24:E25">
    <cfRule type="expression" dxfId="467" priority="45">
      <formula>CELL("inhalt",E$8)=""</formula>
    </cfRule>
    <cfRule type="expression" dxfId="466" priority="46">
      <formula>WEEKDAY(E$8,2)&gt;5</formula>
    </cfRule>
  </conditionalFormatting>
  <conditionalFormatting sqref="E13:E22 E24:E25">
    <cfRule type="expression" dxfId="465" priority="44">
      <formula>WEEKDAY(E$8,2)&gt;5</formula>
    </cfRule>
  </conditionalFormatting>
  <conditionalFormatting sqref="E26:G26">
    <cfRule type="expression" dxfId="464" priority="36">
      <formula>CELL("inhalt",E$8)=""</formula>
    </cfRule>
  </conditionalFormatting>
  <conditionalFormatting sqref="E26:G26">
    <cfRule type="expression" dxfId="463" priority="35">
      <formula>CELL("inhalt",E$8)=""</formula>
    </cfRule>
  </conditionalFormatting>
  <conditionalFormatting sqref="D26">
    <cfRule type="expression" dxfId="462" priority="29">
      <formula>CELL("inhalt",D$8)=""</formula>
    </cfRule>
  </conditionalFormatting>
  <conditionalFormatting sqref="D26">
    <cfRule type="expression" dxfId="461" priority="28">
      <formula>CELL("inhalt",D$8)=""</formula>
    </cfRule>
  </conditionalFormatting>
  <conditionalFormatting sqref="G8">
    <cfRule type="expression" dxfId="460" priority="6">
      <formula>CELL("inhalt",G$8)=""</formula>
    </cfRule>
  </conditionalFormatting>
  <conditionalFormatting sqref="G8">
    <cfRule type="expression" dxfId="459" priority="4">
      <formula>OR(G$8="Sat",G$8="Sun")</formula>
    </cfRule>
    <cfRule type="expression" dxfId="458" priority="5">
      <formula>G$10="NB"</formula>
    </cfRule>
  </conditionalFormatting>
  <conditionalFormatting sqref="D8:F8">
    <cfRule type="expression" dxfId="457" priority="3">
      <formula>CELL("inhalt",D$8)=""</formula>
    </cfRule>
  </conditionalFormatting>
  <conditionalFormatting sqref="D8:F8">
    <cfRule type="expression" dxfId="456" priority="1">
      <formula>OR(D$8="Sat",D$8="Sun")</formula>
    </cfRule>
    <cfRule type="expression" dxfId="455" priority="2">
      <formula>D$10="NB"</formula>
    </cfRule>
  </conditionalFormatting>
  <conditionalFormatting sqref="F13:F22 F24:F25">
    <cfRule type="expression" dxfId="454" priority="42">
      <formula>CELL("inhalt",F$8)=""</formula>
    </cfRule>
    <cfRule type="expression" dxfId="453" priority="43">
      <formula>WEEKDAY(F$8,2)&gt;5</formula>
    </cfRule>
  </conditionalFormatting>
  <conditionalFormatting sqref="F13:F22 F24:F25">
    <cfRule type="expression" dxfId="452" priority="41">
      <formula>WEEKDAY(F$8,2)&gt;5</formula>
    </cfRule>
  </conditionalFormatting>
  <conditionalFormatting sqref="G13:G22 G24:G25">
    <cfRule type="expression" dxfId="451" priority="39">
      <formula>CELL("inhalt",G$8)=""</formula>
    </cfRule>
  </conditionalFormatting>
  <conditionalFormatting sqref="G13:G22 G24:G25">
    <cfRule type="expression" dxfId="450" priority="40">
      <formula>WEEKDAY(G$8,2)&gt;5</formula>
    </cfRule>
  </conditionalFormatting>
  <conditionalFormatting sqref="E23:G23">
    <cfRule type="expression" dxfId="449" priority="38">
      <formula>CELL("inhalt",E$8)=""</formula>
    </cfRule>
  </conditionalFormatting>
  <conditionalFormatting sqref="E23:G23">
    <cfRule type="expression" dxfId="448" priority="37">
      <formula>CELL("inhalt",E$8)=""</formula>
    </cfRule>
  </conditionalFormatting>
  <conditionalFormatting sqref="D13:D22 D24:D25">
    <cfRule type="expression" dxfId="447" priority="33">
      <formula>CELL("inhalt",D$8)=""</formula>
    </cfRule>
    <cfRule type="expression" dxfId="446" priority="34">
      <formula>WEEKDAY(D$8,2)&gt;5</formula>
    </cfRule>
  </conditionalFormatting>
  <conditionalFormatting sqref="D13:D22 D24:D25">
    <cfRule type="expression" dxfId="445" priority="32">
      <formula>WEEKDAY(D$8,2)&gt;5</formula>
    </cfRule>
  </conditionalFormatting>
  <conditionalFormatting sqref="D23">
    <cfRule type="expression" dxfId="444" priority="31">
      <formula>CELL("inhalt",D$8)=""</formula>
    </cfRule>
  </conditionalFormatting>
  <conditionalFormatting sqref="D23">
    <cfRule type="expression" dxfId="443" priority="30">
      <formula>CELL("inhalt",D$8)=""</formula>
    </cfRule>
  </conditionalFormatting>
  <conditionalFormatting sqref="G13:G26">
    <cfRule type="expression" dxfId="442" priority="27">
      <formula>G$10="NB"</formula>
    </cfRule>
    <cfRule type="expression" dxfId="441" priority="47">
      <formula>OR(G$8="Sat",G$8="Sun")</formula>
    </cfRule>
  </conditionalFormatting>
  <conditionalFormatting sqref="H13:AM22 H24:AM25">
    <cfRule type="expression" dxfId="440" priority="24">
      <formula>CELL("inhalt",H$8)=""</formula>
    </cfRule>
  </conditionalFormatting>
  <conditionalFormatting sqref="H13:AM22 H24:AM25">
    <cfRule type="expression" dxfId="439" priority="25">
      <formula>WEEKDAY(H$8,2)&gt;5</formula>
    </cfRule>
  </conditionalFormatting>
  <conditionalFormatting sqref="H23:AM23">
    <cfRule type="expression" dxfId="438" priority="23">
      <formula>CELL("inhalt",H$8)=""</formula>
    </cfRule>
  </conditionalFormatting>
  <conditionalFormatting sqref="H23:AM23">
    <cfRule type="expression" dxfId="437" priority="22">
      <formula>CELL("inhalt",H$8)=""</formula>
    </cfRule>
  </conditionalFormatting>
  <conditionalFormatting sqref="H26:AM26">
    <cfRule type="expression" dxfId="436" priority="21">
      <formula>CELL("inhalt",H$8)=""</formula>
    </cfRule>
  </conditionalFormatting>
  <conditionalFormatting sqref="H26:AM26">
    <cfRule type="expression" dxfId="435" priority="20">
      <formula>CELL("inhalt",H$8)=""</formula>
    </cfRule>
  </conditionalFormatting>
  <conditionalFormatting sqref="H13:AM26">
    <cfRule type="expression" dxfId="434" priority="19">
      <formula>H$10="NB"</formula>
    </cfRule>
    <cfRule type="expression" dxfId="433" priority="26">
      <formula>OR(H$8="Sat",H$8="Sun")</formula>
    </cfRule>
  </conditionalFormatting>
  <conditionalFormatting sqref="G9:G10">
    <cfRule type="expression" dxfId="432" priority="17">
      <formula>CELL("inhalt",G$8)=""</formula>
    </cfRule>
  </conditionalFormatting>
  <conditionalFormatting sqref="G9:G10">
    <cfRule type="expression" dxfId="431" priority="16">
      <formula>G$10="NB"</formula>
    </cfRule>
    <cfRule type="expression" dxfId="430" priority="18">
      <formula>OR(G$8="Sat",G$8="Sun")</formula>
    </cfRule>
  </conditionalFormatting>
  <conditionalFormatting sqref="H9:AM10">
    <cfRule type="expression" dxfId="429" priority="14">
      <formula>CELL("inhalt",H$8)=""</formula>
    </cfRule>
  </conditionalFormatting>
  <conditionalFormatting sqref="H9:AM10">
    <cfRule type="expression" dxfId="428" priority="13">
      <formula>H$10="NB"</formula>
    </cfRule>
    <cfRule type="expression" dxfId="427" priority="15">
      <formula>OR(H$8="Sat",H$8="Sun")</formula>
    </cfRule>
  </conditionalFormatting>
  <conditionalFormatting sqref="H8:AM8">
    <cfRule type="expression" dxfId="426" priority="12">
      <formula>CELL("inhalt",H$8)=""</formula>
    </cfRule>
  </conditionalFormatting>
  <conditionalFormatting sqref="H8:AM8">
    <cfRule type="expression" dxfId="425" priority="10">
      <formula>OR(H$8="Sat",H$8="Sun")</formula>
    </cfRule>
    <cfRule type="expression" dxfId="424" priority="11">
      <formula>H$10="NB"</formula>
    </cfRule>
  </conditionalFormatting>
  <conditionalFormatting sqref="D9:F10">
    <cfRule type="expression" dxfId="423" priority="8">
      <formula>CELL("inhalt",D$8)=""</formula>
    </cfRule>
  </conditionalFormatting>
  <conditionalFormatting sqref="D9:F10">
    <cfRule type="expression" dxfId="422" priority="7">
      <formula>D$10="NB"</formula>
    </cfRule>
    <cfRule type="expression" dxfId="421" priority="9">
      <formula>OR(D$8="Sat",D$8="Sun")</formula>
    </cfRule>
  </conditionalFormatting>
  <pageMargins left="0.7" right="0.7" top="0.78740157499999996" bottom="0.78740157499999996" header="0.3" footer="0.3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2"/>
  <sheetViews>
    <sheetView workbookViewId="0">
      <selection activeCell="G11" sqref="G11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7.77734375" customWidth="1"/>
    <col min="41" max="41" width="9.7773437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45413</v>
      </c>
      <c r="F5" s="111"/>
      <c r="G5" s="12"/>
      <c r="H5" s="12" t="s">
        <v>11</v>
      </c>
      <c r="I5" s="12"/>
      <c r="J5" s="112" t="s">
        <v>30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4</v>
      </c>
      <c r="G6" s="12"/>
      <c r="H6" s="48">
        <f>+E5</f>
        <v>45413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12"/>
      <c r="D8" s="87" t="str">
        <f>IF($F6=1,"Sun","")</f>
        <v/>
      </c>
      <c r="E8" s="87" t="str">
        <f>IF($F6=2,"Mo",IF(D8="","","Mo"))</f>
        <v/>
      </c>
      <c r="F8" s="87" t="str">
        <f>IF($F6=3,"Tue",IF(E8="","","Tue"))</f>
        <v/>
      </c>
      <c r="G8" s="45" t="str">
        <f>IF($F6=4,"Wed",IF(F8="","","Wed"))</f>
        <v>Wed</v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45" t="str">
        <f t="shared" si="0"/>
        <v>Wed</v>
      </c>
      <c r="AJ8" s="45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5" t="s">
        <v>69</v>
      </c>
      <c r="AL8" s="87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87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29" t="s">
        <v>3</v>
      </c>
      <c r="B9" s="130"/>
      <c r="C9" s="12"/>
      <c r="D9" s="88" t="str">
        <f>IF(F6=1,1,"")</f>
        <v/>
      </c>
      <c r="E9" s="88" t="str">
        <f>IF(F6=2,1,IF(D9="","",D9+1))</f>
        <v/>
      </c>
      <c r="F9" s="88" t="str">
        <f>IF(F6=3,1,IF(E9="","",E9+1))</f>
        <v/>
      </c>
      <c r="G9" s="46">
        <f>IF(F6=4,1,IF(F9="","",F9+1))</f>
        <v>1</v>
      </c>
      <c r="H9" s="46">
        <f>IF(F6=5,1,IF(G9="","",G9+1))</f>
        <v>2</v>
      </c>
      <c r="I9" s="46">
        <f>IF(F6=6,1,IF(H9="","",H9+1))</f>
        <v>3</v>
      </c>
      <c r="J9" s="46">
        <f>IF(F6=7,1,IF(I9="","",I9+1))</f>
        <v>4</v>
      </c>
      <c r="K9" s="46">
        <f>1+J9</f>
        <v>5</v>
      </c>
      <c r="L9" s="46">
        <f t="shared" ref="L9:AG9" si="1">1+K9</f>
        <v>6</v>
      </c>
      <c r="M9" s="46">
        <f t="shared" si="1"/>
        <v>7</v>
      </c>
      <c r="N9" s="46">
        <f t="shared" si="1"/>
        <v>8</v>
      </c>
      <c r="O9" s="46">
        <f t="shared" si="1"/>
        <v>9</v>
      </c>
      <c r="P9" s="46">
        <f t="shared" si="1"/>
        <v>10</v>
      </c>
      <c r="Q9" s="46">
        <f t="shared" si="1"/>
        <v>11</v>
      </c>
      <c r="R9" s="46">
        <f t="shared" si="1"/>
        <v>12</v>
      </c>
      <c r="S9" s="46">
        <f t="shared" si="1"/>
        <v>13</v>
      </c>
      <c r="T9" s="46">
        <f t="shared" si="1"/>
        <v>14</v>
      </c>
      <c r="U9" s="46">
        <f t="shared" si="1"/>
        <v>15</v>
      </c>
      <c r="V9" s="46">
        <f t="shared" si="1"/>
        <v>16</v>
      </c>
      <c r="W9" s="46">
        <f t="shared" si="1"/>
        <v>17</v>
      </c>
      <c r="X9" s="46">
        <f t="shared" si="1"/>
        <v>18</v>
      </c>
      <c r="Y9" s="46">
        <f t="shared" si="1"/>
        <v>19</v>
      </c>
      <c r="Z9" s="46">
        <f t="shared" si="1"/>
        <v>20</v>
      </c>
      <c r="AA9" s="46">
        <f t="shared" si="1"/>
        <v>21</v>
      </c>
      <c r="AB9" s="46">
        <f t="shared" si="1"/>
        <v>22</v>
      </c>
      <c r="AC9" s="46">
        <f t="shared" si="1"/>
        <v>23</v>
      </c>
      <c r="AD9" s="46">
        <f t="shared" si="1"/>
        <v>24</v>
      </c>
      <c r="AE9" s="46">
        <f t="shared" si="1"/>
        <v>25</v>
      </c>
      <c r="AF9" s="46">
        <f t="shared" si="1"/>
        <v>26</v>
      </c>
      <c r="AG9" s="46">
        <f t="shared" si="1"/>
        <v>27</v>
      </c>
      <c r="AH9" s="46">
        <f t="shared" ref="AH9" si="2">1+AG9</f>
        <v>28</v>
      </c>
      <c r="AI9" s="46">
        <f t="shared" ref="AI9" si="3">1+AH9</f>
        <v>29</v>
      </c>
      <c r="AJ9" s="46">
        <f>IF(AI9="","",IF(1+AI9&gt;=31,"",1+AI9))</f>
        <v>30</v>
      </c>
      <c r="AK9" s="46">
        <v>31</v>
      </c>
      <c r="AL9" s="88" t="str">
        <f>IF(AK9="","",IF(1+AK9&gt;=31,"",1+AK9))</f>
        <v/>
      </c>
      <c r="AM9" s="88" t="str">
        <f>IF(AL9="","",IF(1+AL9&gt;=31,"",1+AL9))</f>
        <v/>
      </c>
      <c r="AN9" s="12"/>
      <c r="AO9" s="12"/>
    </row>
    <row r="10" spans="1:41" ht="69" customHeight="1">
      <c r="A10" s="131" t="s">
        <v>41</v>
      </c>
      <c r="B10" s="132"/>
      <c r="C10" s="12"/>
      <c r="D10" s="89"/>
      <c r="E10" s="89"/>
      <c r="F10" s="89"/>
      <c r="G10" s="26" t="s">
        <v>28</v>
      </c>
      <c r="H10" s="26"/>
      <c r="I10" s="26"/>
      <c r="J10" s="26"/>
      <c r="K10" s="26"/>
      <c r="L10" s="26"/>
      <c r="M10" s="26"/>
      <c r="N10" s="26"/>
      <c r="O10" s="26" t="s">
        <v>28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 t="s">
        <v>28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 t="s">
        <v>28</v>
      </c>
      <c r="AK10" s="26"/>
      <c r="AL10" s="89"/>
      <c r="AM10" s="89"/>
      <c r="AN10" s="12"/>
      <c r="AO10" s="12"/>
    </row>
    <row r="11" spans="1:41" ht="16.5" customHeight="1">
      <c r="A11" s="12"/>
      <c r="B11" s="15"/>
      <c r="C11" s="13"/>
      <c r="D11" s="90"/>
      <c r="E11" s="90"/>
      <c r="F11" s="9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90"/>
      <c r="AM11" s="90"/>
      <c r="AN11" s="12"/>
      <c r="AO11" s="12"/>
    </row>
    <row r="12" spans="1:41" ht="30" customHeight="1">
      <c r="A12" s="43" t="s">
        <v>15</v>
      </c>
      <c r="B12" s="43" t="s">
        <v>14</v>
      </c>
      <c r="C12" s="18"/>
      <c r="D12" s="101"/>
      <c r="E12" s="101"/>
      <c r="F12" s="10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8"/>
      <c r="AI12" s="18"/>
      <c r="AJ12" s="18"/>
      <c r="AK12" s="18"/>
      <c r="AL12" s="91"/>
      <c r="AM12" s="102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92"/>
      <c r="E13" s="92"/>
      <c r="F13" s="9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93"/>
      <c r="AM13" s="93"/>
      <c r="AN13" s="1">
        <f t="shared" ref="AN13:AN26" si="4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2"/>
      <c r="E14" s="92"/>
      <c r="F14" s="9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94"/>
      <c r="AM14" s="94"/>
      <c r="AN14" s="1">
        <f t="shared" si="4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92"/>
      <c r="E15" s="92"/>
      <c r="F15" s="9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93"/>
      <c r="AM15" s="93"/>
      <c r="AN15" s="1">
        <f t="shared" si="4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2"/>
      <c r="E16" s="92"/>
      <c r="F16" s="9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94"/>
      <c r="AM16" s="94"/>
      <c r="AN16" s="1">
        <f t="shared" si="4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92"/>
      <c r="E17" s="92"/>
      <c r="F17" s="9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93"/>
      <c r="AM17" s="93"/>
      <c r="AN17" s="1">
        <f t="shared" si="4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2"/>
      <c r="E18" s="92"/>
      <c r="F18" s="9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94"/>
      <c r="AM18" s="94"/>
      <c r="AN18" s="1">
        <f t="shared" si="4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92"/>
      <c r="E19" s="92"/>
      <c r="F19" s="9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93"/>
      <c r="AM19" s="93"/>
      <c r="AN19" s="1">
        <f t="shared" si="4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2"/>
      <c r="E20" s="92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94"/>
      <c r="AM20" s="94"/>
      <c r="AN20" s="1">
        <f t="shared" si="4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92"/>
      <c r="E21" s="92"/>
      <c r="F21" s="9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93"/>
      <c r="AM21" s="93"/>
      <c r="AN21" s="1">
        <f t="shared" si="4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2"/>
      <c r="E22" s="92"/>
      <c r="F22" s="9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94"/>
      <c r="AM22" s="94"/>
      <c r="AN22" s="1">
        <f t="shared" si="4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L23" si="5">SUM(D13:D22)</f>
        <v>0</v>
      </c>
      <c r="E23" s="95">
        <f t="shared" si="5"/>
        <v>0</v>
      </c>
      <c r="F23" s="95">
        <f t="shared" ref="F23" si="6">SUM(F13:F22)</f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95">
        <f t="shared" si="5"/>
        <v>0</v>
      </c>
      <c r="AM23" s="95"/>
      <c r="AN23" s="6">
        <f t="shared" si="4"/>
        <v>0</v>
      </c>
      <c r="AO23" s="5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6"/>
      <c r="E24" s="96"/>
      <c r="F24" s="9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97"/>
      <c r="AM24" s="103"/>
      <c r="AN24" s="1">
        <f t="shared" si="4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98"/>
      <c r="F25" s="99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99"/>
      <c r="AM25" s="99"/>
      <c r="AN25" s="1">
        <f t="shared" si="4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L26" si="7">SUM(D23:D25)</f>
        <v>0</v>
      </c>
      <c r="E26" s="100">
        <f t="shared" si="7"/>
        <v>0</v>
      </c>
      <c r="F26" s="100">
        <f t="shared" ref="F26" si="8">SUM(F23:F25)</f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0</v>
      </c>
      <c r="T26" s="7">
        <f t="shared" si="7"/>
        <v>0</v>
      </c>
      <c r="U26" s="7">
        <f t="shared" si="7"/>
        <v>0</v>
      </c>
      <c r="V26" s="7">
        <f t="shared" si="7"/>
        <v>0</v>
      </c>
      <c r="W26" s="7">
        <f t="shared" si="7"/>
        <v>0</v>
      </c>
      <c r="X26" s="7">
        <f t="shared" si="7"/>
        <v>0</v>
      </c>
      <c r="Y26" s="7">
        <f t="shared" si="7"/>
        <v>0</v>
      </c>
      <c r="Z26" s="7">
        <f t="shared" si="7"/>
        <v>0</v>
      </c>
      <c r="AA26" s="7">
        <f t="shared" si="7"/>
        <v>0</v>
      </c>
      <c r="AB26" s="7">
        <f t="shared" si="7"/>
        <v>0</v>
      </c>
      <c r="AC26" s="7">
        <f t="shared" si="7"/>
        <v>0</v>
      </c>
      <c r="AD26" s="7">
        <f t="shared" si="7"/>
        <v>0</v>
      </c>
      <c r="AE26" s="7">
        <f t="shared" si="7"/>
        <v>0</v>
      </c>
      <c r="AF26" s="7">
        <f t="shared" si="7"/>
        <v>0</v>
      </c>
      <c r="AG26" s="7">
        <f t="shared" si="7"/>
        <v>0</v>
      </c>
      <c r="AH26" s="7">
        <f t="shared" si="7"/>
        <v>0</v>
      </c>
      <c r="AI26" s="7">
        <f t="shared" si="7"/>
        <v>0</v>
      </c>
      <c r="AJ26" s="7">
        <f t="shared" si="7"/>
        <v>0</v>
      </c>
      <c r="AK26" s="7">
        <f t="shared" si="7"/>
        <v>0</v>
      </c>
      <c r="AL26" s="100">
        <f t="shared" si="7"/>
        <v>0</v>
      </c>
      <c r="AM26" s="100"/>
      <c r="AN26" s="7">
        <f t="shared" si="4"/>
        <v>0</v>
      </c>
      <c r="AO26" s="6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s="41" customFormat="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</row>
    <row r="32" spans="1:41" s="41" customFormat="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</row>
    <row r="33" spans="1:40" s="41" customFormat="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</row>
    <row r="34" spans="1:40" s="41" customFormat="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</row>
    <row r="35" spans="1:40" s="41" customFormat="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</row>
    <row r="36" spans="1:40" s="41" customFormat="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</row>
    <row r="39" spans="1:4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sheetProtection algorithmName="SHA-512" hashValue="LAcLUQeyG7oxaeM+cFZuGjYsQ1kh2s1xbYWlJbGNgSxFd0FqWm7kuo5zzxYIH5F0CwXuF+rtqVr7vkCf9/L6Zg==" saltValue="lAzFqwEGn9JdWDIkn4EKzQ==" spinCount="100000" sheet="1" objects="1" scenarios="1"/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E13:E22 E24:E25">
    <cfRule type="expression" dxfId="420" priority="49">
      <formula>CELL("inhalt",E$8)=""</formula>
    </cfRule>
    <cfRule type="expression" dxfId="419" priority="50">
      <formula>WEEKDAY(E$8,2)&gt;5</formula>
    </cfRule>
  </conditionalFormatting>
  <conditionalFormatting sqref="E13:E22 E24:E25">
    <cfRule type="expression" dxfId="418" priority="48">
      <formula>WEEKDAY(E$8,2)&gt;5</formula>
    </cfRule>
  </conditionalFormatting>
  <conditionalFormatting sqref="E26:G26">
    <cfRule type="expression" dxfId="417" priority="40">
      <formula>CELL("inhalt",E$8)=""</formula>
    </cfRule>
  </conditionalFormatting>
  <conditionalFormatting sqref="E26:G26">
    <cfRule type="expression" dxfId="416" priority="39">
      <formula>CELL("inhalt",E$8)=""</formula>
    </cfRule>
  </conditionalFormatting>
  <conditionalFormatting sqref="D26">
    <cfRule type="expression" dxfId="415" priority="33">
      <formula>CELL("inhalt",D$8)=""</formula>
    </cfRule>
  </conditionalFormatting>
  <conditionalFormatting sqref="D26">
    <cfRule type="expression" dxfId="414" priority="32">
      <formula>CELL("inhalt",D$8)=""</formula>
    </cfRule>
  </conditionalFormatting>
  <conditionalFormatting sqref="G8">
    <cfRule type="expression" dxfId="413" priority="10">
      <formula>CELL("inhalt",G$8)=""</formula>
    </cfRule>
  </conditionalFormatting>
  <conditionalFormatting sqref="G8">
    <cfRule type="expression" dxfId="412" priority="8">
      <formula>OR(G$8="Sat",G$8="Sun")</formula>
    </cfRule>
    <cfRule type="expression" dxfId="411" priority="9">
      <formula>G$10="NB"</formula>
    </cfRule>
  </conditionalFormatting>
  <conditionalFormatting sqref="D8:F8">
    <cfRule type="expression" dxfId="410" priority="7">
      <formula>CELL("inhalt",D$8)=""</formula>
    </cfRule>
  </conditionalFormatting>
  <conditionalFormatting sqref="D8:F8">
    <cfRule type="expression" dxfId="409" priority="5">
      <formula>OR(D$8="Sat",D$8="Sun")</formula>
    </cfRule>
    <cfRule type="expression" dxfId="408" priority="6">
      <formula>D$10="NB"</formula>
    </cfRule>
  </conditionalFormatting>
  <conditionalFormatting sqref="G13:G22 G24:G25">
    <cfRule type="expression" dxfId="407" priority="43">
      <formula>CELL("inhalt",G$8)=""</formula>
    </cfRule>
  </conditionalFormatting>
  <conditionalFormatting sqref="G13:G22 G24:G25">
    <cfRule type="expression" dxfId="406" priority="44">
      <formula>WEEKDAY(G$8,2)&gt;5</formula>
    </cfRule>
  </conditionalFormatting>
  <conditionalFormatting sqref="E23:G23">
    <cfRule type="expression" dxfId="405" priority="42">
      <formula>CELL("inhalt",E$8)=""</formula>
    </cfRule>
  </conditionalFormatting>
  <conditionalFormatting sqref="E23:G23">
    <cfRule type="expression" dxfId="404" priority="41">
      <formula>CELL("inhalt",E$8)=""</formula>
    </cfRule>
  </conditionalFormatting>
  <conditionalFormatting sqref="D13:D22 D24:D25">
    <cfRule type="expression" dxfId="403" priority="37">
      <formula>CELL("inhalt",D$8)=""</formula>
    </cfRule>
    <cfRule type="expression" dxfId="402" priority="38">
      <formula>WEEKDAY(D$8,2)&gt;5</formula>
    </cfRule>
  </conditionalFormatting>
  <conditionalFormatting sqref="D13:D22 D24:D25">
    <cfRule type="expression" dxfId="401" priority="36">
      <formula>WEEKDAY(D$8,2)&gt;5</formula>
    </cfRule>
  </conditionalFormatting>
  <conditionalFormatting sqref="D23">
    <cfRule type="expression" dxfId="400" priority="35">
      <formula>CELL("inhalt",D$8)=""</formula>
    </cfRule>
  </conditionalFormatting>
  <conditionalFormatting sqref="D23">
    <cfRule type="expression" dxfId="399" priority="34">
      <formula>CELL("inhalt",D$8)=""</formula>
    </cfRule>
  </conditionalFormatting>
  <conditionalFormatting sqref="G13:G26">
    <cfRule type="expression" dxfId="398" priority="31">
      <formula>G$10="NB"</formula>
    </cfRule>
    <cfRule type="expression" dxfId="397" priority="51">
      <formula>OR(G$8="Sat",G$8="Sun")</formula>
    </cfRule>
  </conditionalFormatting>
  <conditionalFormatting sqref="H13:AM22 H24:AM25">
    <cfRule type="expression" dxfId="396" priority="28">
      <formula>CELL("inhalt",H$8)=""</formula>
    </cfRule>
  </conditionalFormatting>
  <conditionalFormatting sqref="H13:AM22 H24:AM25">
    <cfRule type="expression" dxfId="395" priority="29">
      <formula>WEEKDAY(H$8,2)&gt;5</formula>
    </cfRule>
  </conditionalFormatting>
  <conditionalFormatting sqref="H23:AM23">
    <cfRule type="expression" dxfId="394" priority="27">
      <formula>CELL("inhalt",H$8)=""</formula>
    </cfRule>
  </conditionalFormatting>
  <conditionalFormatting sqref="H23:AM23">
    <cfRule type="expression" dxfId="393" priority="26">
      <formula>CELL("inhalt",H$8)=""</formula>
    </cfRule>
  </conditionalFormatting>
  <conditionalFormatting sqref="H26:AM26">
    <cfRule type="expression" dxfId="392" priority="25">
      <formula>CELL("inhalt",H$8)=""</formula>
    </cfRule>
  </conditionalFormatting>
  <conditionalFormatting sqref="H26:AM26">
    <cfRule type="expression" dxfId="391" priority="24">
      <formula>CELL("inhalt",H$8)=""</formula>
    </cfRule>
  </conditionalFormatting>
  <conditionalFormatting sqref="H13:AM26">
    <cfRule type="expression" dxfId="390" priority="23">
      <formula>H$10="NB"</formula>
    </cfRule>
    <cfRule type="expression" dxfId="389" priority="30">
      <formula>OR(H$8="Sat",H$8="Sun")</formula>
    </cfRule>
  </conditionalFormatting>
  <conditionalFormatting sqref="G9:G10">
    <cfRule type="expression" dxfId="388" priority="21">
      <formula>CELL("inhalt",G$8)=""</formula>
    </cfRule>
  </conditionalFormatting>
  <conditionalFormatting sqref="G9:G10">
    <cfRule type="expression" dxfId="387" priority="20">
      <formula>G$10="NB"</formula>
    </cfRule>
    <cfRule type="expression" dxfId="386" priority="22">
      <formula>OR(G$8="Sat",G$8="Sun")</formula>
    </cfRule>
  </conditionalFormatting>
  <conditionalFormatting sqref="H9:AM10">
    <cfRule type="expression" dxfId="385" priority="18">
      <formula>CELL("inhalt",H$8)=""</formula>
    </cfRule>
  </conditionalFormatting>
  <conditionalFormatting sqref="H9:AM10">
    <cfRule type="expression" dxfId="384" priority="17">
      <formula>H$10="NB"</formula>
    </cfRule>
    <cfRule type="expression" dxfId="383" priority="19">
      <formula>OR(H$8="Sat",H$8="Sun")</formula>
    </cfRule>
  </conditionalFormatting>
  <conditionalFormatting sqref="H8:AM8">
    <cfRule type="expression" dxfId="382" priority="16">
      <formula>CELL("inhalt",H$8)=""</formula>
    </cfRule>
  </conditionalFormatting>
  <conditionalFormatting sqref="H8:AM8">
    <cfRule type="expression" dxfId="381" priority="14">
      <formula>OR(H$8="Sat",H$8="Sun")</formula>
    </cfRule>
    <cfRule type="expression" dxfId="380" priority="15">
      <formula>H$10="NB"</formula>
    </cfRule>
  </conditionalFormatting>
  <conditionalFormatting sqref="D9:F10">
    <cfRule type="expression" dxfId="379" priority="12">
      <formula>CELL("inhalt",D$8)=""</formula>
    </cfRule>
  </conditionalFormatting>
  <conditionalFormatting sqref="D9:F10">
    <cfRule type="expression" dxfId="378" priority="11">
      <formula>D$10="NB"</formula>
    </cfRule>
    <cfRule type="expression" dxfId="377" priority="13">
      <formula>OR(D$8="Sat",D$8="Sun")</formula>
    </cfRule>
  </conditionalFormatting>
  <conditionalFormatting sqref="F13:F22 F24:F25">
    <cfRule type="expression" dxfId="376" priority="2">
      <formula>CELL("inhalt",F$8)=""</formula>
    </cfRule>
  </conditionalFormatting>
  <conditionalFormatting sqref="F13:F22 F24:F25">
    <cfRule type="expression" dxfId="375" priority="3">
      <formula>WEEKDAY(F$8,2)&gt;5</formula>
    </cfRule>
  </conditionalFormatting>
  <conditionalFormatting sqref="F13:F26">
    <cfRule type="expression" dxfId="374" priority="1">
      <formula>F$10="NB"</formula>
    </cfRule>
    <cfRule type="expression" dxfId="373" priority="4">
      <formula>OR(F$8="Sat",F$8="Sun")</formula>
    </cfRule>
  </conditionalFormatting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42"/>
  <sheetViews>
    <sheetView workbookViewId="0">
      <selection activeCell="D24" sqref="D24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8.7773437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O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 t="s">
        <v>52</v>
      </c>
      <c r="S3" s="12"/>
      <c r="T3" s="12"/>
      <c r="U3" s="133">
        <f>(January!V3)</f>
        <v>0</v>
      </c>
      <c r="V3" s="133"/>
      <c r="W3" s="133"/>
      <c r="X3" s="133"/>
      <c r="Y3" s="133"/>
      <c r="Z3" s="133"/>
      <c r="AA3" s="133"/>
      <c r="AB3" s="13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B4" s="12"/>
      <c r="AC4" s="12"/>
      <c r="AD4" s="54" t="s">
        <v>48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45444</v>
      </c>
      <c r="F5" s="111"/>
      <c r="G5" s="12"/>
      <c r="H5" s="12" t="s">
        <v>11</v>
      </c>
      <c r="I5" s="12"/>
      <c r="J5" s="112" t="s">
        <v>32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55" t="s">
        <v>49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7</v>
      </c>
      <c r="G6" s="12"/>
      <c r="H6" s="48">
        <f>+E5</f>
        <v>45444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44"/>
      <c r="D8" s="87" t="str">
        <f>IF($F6=1,"Sun","")</f>
        <v/>
      </c>
      <c r="E8" s="87" t="str">
        <f>IF($F6=2,"Mo",IF(D8="","","Mo"))</f>
        <v/>
      </c>
      <c r="F8" s="87" t="str">
        <f>IF($F6=3,"Tue",IF(E8="","","Tue"))</f>
        <v/>
      </c>
      <c r="G8" s="87" t="str">
        <f>IF($F6=4,"Wed",IF(F8="","","Wed"))</f>
        <v/>
      </c>
      <c r="H8" s="87" t="str">
        <f>IF($F6=5,"Thu",IF(G8="","","Thu"))</f>
        <v/>
      </c>
      <c r="I8" s="87" t="str">
        <f>IF($F6=6,"Fri",IF(H8="","","Fri"))</f>
        <v/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45" t="str">
        <f t="shared" si="0"/>
        <v>Wed</v>
      </c>
      <c r="AJ8" s="45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5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45" t="str">
        <f>IF(AK9="","",IF(1+AK9&gt;=31,"",IF(WEEKDAY(1+AK9+$H6,2)=1,"Sun",IF(WEEKDAY(1+AK9+$H6,2)=2,"Mo",IF(WEEKDAY(1+AK9+$H6,2)=3,"Tue",IF(WEEKDAY(1+AK9+$H6,2)=4,"Wed",IF(WEEKDAY(1+AK9+$H6,2)=5,"Thu",IF(WEEKDAY(1+AK9+$H6,2)=6,"Fri","Sat"))))))))</f>
        <v>Sat</v>
      </c>
      <c r="AM8" s="45" t="str">
        <f>IF(AL9="","",IF(1+AL9&gt;=31,"",IF(WEEKDAY(1+AL9+$H6,2)=1,"Sun",IF(WEEKDAY(1+AL9+$H6,2)=2,"Mo",IF(WEEKDAY(1+AL9+$H6,2)=3,"Tue",IF(WEEKDAY(1+AL9+$H6,2)=4,"Wed",IF(WEEKDAY(1+AL9+$H6,2)=5,"Thu",IF(WEEKDAY(1+AL9+$H6,2)=6,"Fri","Sat"))))))))</f>
        <v>Sun</v>
      </c>
      <c r="AN8" s="12"/>
      <c r="AO8" s="12"/>
    </row>
    <row r="9" spans="1:41" ht="26.25" customHeight="1">
      <c r="A9" s="129" t="s">
        <v>3</v>
      </c>
      <c r="B9" s="130"/>
      <c r="C9" s="44"/>
      <c r="D9" s="88" t="str">
        <f>IF(F6=1,1,"")</f>
        <v/>
      </c>
      <c r="E9" s="88" t="str">
        <f>IF(F6=2,1,IF(D9="","",D9+1))</f>
        <v/>
      </c>
      <c r="F9" s="88" t="str">
        <f>IF(F6=3,1,IF(E9="","",E9+1))</f>
        <v/>
      </c>
      <c r="G9" s="88" t="str">
        <f>IF(F6=4,1,IF(F9="","",F9+1))</f>
        <v/>
      </c>
      <c r="H9" s="88" t="str">
        <f>IF(F6=5,1,IF(G9="","",G9+1))</f>
        <v/>
      </c>
      <c r="I9" s="88" t="str">
        <f>IF(F6=6,1,IF(H9="","",H9+1))</f>
        <v/>
      </c>
      <c r="J9" s="46">
        <f>IF(F6=7,1,IF(I9="","",I9+1))</f>
        <v>1</v>
      </c>
      <c r="K9" s="46">
        <f>1+J9</f>
        <v>2</v>
      </c>
      <c r="L9" s="46">
        <f t="shared" ref="L9:AG9" si="1">1+K9</f>
        <v>3</v>
      </c>
      <c r="M9" s="46">
        <f t="shared" si="1"/>
        <v>4</v>
      </c>
      <c r="N9" s="46">
        <f t="shared" si="1"/>
        <v>5</v>
      </c>
      <c r="O9" s="46">
        <f t="shared" si="1"/>
        <v>6</v>
      </c>
      <c r="P9" s="46">
        <f t="shared" si="1"/>
        <v>7</v>
      </c>
      <c r="Q9" s="46">
        <f t="shared" si="1"/>
        <v>8</v>
      </c>
      <c r="R9" s="46">
        <f t="shared" si="1"/>
        <v>9</v>
      </c>
      <c r="S9" s="46">
        <f t="shared" si="1"/>
        <v>10</v>
      </c>
      <c r="T9" s="46">
        <f t="shared" si="1"/>
        <v>11</v>
      </c>
      <c r="U9" s="46">
        <f t="shared" si="1"/>
        <v>12</v>
      </c>
      <c r="V9" s="46">
        <f t="shared" si="1"/>
        <v>13</v>
      </c>
      <c r="W9" s="46">
        <f t="shared" si="1"/>
        <v>14</v>
      </c>
      <c r="X9" s="46">
        <f t="shared" si="1"/>
        <v>15</v>
      </c>
      <c r="Y9" s="46">
        <f t="shared" si="1"/>
        <v>16</v>
      </c>
      <c r="Z9" s="46">
        <f t="shared" si="1"/>
        <v>17</v>
      </c>
      <c r="AA9" s="46">
        <f t="shared" si="1"/>
        <v>18</v>
      </c>
      <c r="AB9" s="46">
        <f t="shared" si="1"/>
        <v>19</v>
      </c>
      <c r="AC9" s="46">
        <f t="shared" si="1"/>
        <v>20</v>
      </c>
      <c r="AD9" s="46">
        <f t="shared" si="1"/>
        <v>21</v>
      </c>
      <c r="AE9" s="46">
        <f t="shared" si="1"/>
        <v>22</v>
      </c>
      <c r="AF9" s="46">
        <f t="shared" si="1"/>
        <v>23</v>
      </c>
      <c r="AG9" s="46">
        <f t="shared" si="1"/>
        <v>24</v>
      </c>
      <c r="AH9" s="46">
        <f>IF(1+AG9&gt;=31,"",1+AG9)</f>
        <v>25</v>
      </c>
      <c r="AI9" s="46">
        <f>IF(1+AH9&gt;=31,"",1+AH9)</f>
        <v>26</v>
      </c>
      <c r="AJ9" s="46">
        <f>IF(AI9="","",IF(1+AI9&gt;=31,"",1+AI9))</f>
        <v>27</v>
      </c>
      <c r="AK9" s="46">
        <f>IF(AJ9="","",IF(1+AJ9&gt;=31,"",1+AJ9))</f>
        <v>28</v>
      </c>
      <c r="AL9" s="46">
        <f>IF(AK9="","",IF(1+AK9&gt;=31,"",1+AK9))</f>
        <v>29</v>
      </c>
      <c r="AM9" s="46">
        <f>IF(AL9="","",IF(1+AL9&gt;=31,"",1+AL9))</f>
        <v>30</v>
      </c>
      <c r="AN9" s="12"/>
      <c r="AO9" s="12"/>
    </row>
    <row r="10" spans="1:41" ht="69" customHeight="1">
      <c r="A10" s="131" t="s">
        <v>41</v>
      </c>
      <c r="B10" s="132"/>
      <c r="C10" s="44"/>
      <c r="D10" s="89"/>
      <c r="E10" s="89"/>
      <c r="F10" s="89"/>
      <c r="G10" s="89"/>
      <c r="H10" s="89"/>
      <c r="I10" s="89"/>
      <c r="J10" s="26"/>
      <c r="K10" s="26"/>
      <c r="L10" s="26"/>
      <c r="M10" s="26"/>
      <c r="N10" s="26"/>
      <c r="O10" s="26" t="s">
        <v>28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12"/>
      <c r="AO10" s="12"/>
    </row>
    <row r="11" spans="1:41" ht="16.5" customHeight="1">
      <c r="A11" s="12"/>
      <c r="B11" s="15"/>
      <c r="C11" s="13"/>
      <c r="D11" s="90"/>
      <c r="E11" s="90"/>
      <c r="F11" s="90"/>
      <c r="G11" s="90"/>
      <c r="H11" s="90"/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1.05" customHeight="1">
      <c r="A12" s="50" t="s">
        <v>15</v>
      </c>
      <c r="B12" s="50" t="s">
        <v>14</v>
      </c>
      <c r="C12" s="17"/>
      <c r="D12" s="91"/>
      <c r="E12" s="91"/>
      <c r="F12" s="91"/>
      <c r="G12" s="91"/>
      <c r="H12" s="91"/>
      <c r="I12" s="91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92"/>
      <c r="E13" s="92"/>
      <c r="F13" s="92"/>
      <c r="G13" s="93"/>
      <c r="H13" s="93"/>
      <c r="I13" s="9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">
        <f t="shared" ref="AN13:AN26" si="2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2"/>
      <c r="E14" s="92"/>
      <c r="F14" s="92"/>
      <c r="G14" s="94"/>
      <c r="H14" s="94"/>
      <c r="I14" s="94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1">
        <f t="shared" si="2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92"/>
      <c r="E15" s="92"/>
      <c r="F15" s="92"/>
      <c r="G15" s="93"/>
      <c r="H15" s="93"/>
      <c r="I15" s="93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1">
        <f t="shared" si="2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2"/>
      <c r="E16" s="92"/>
      <c r="F16" s="92"/>
      <c r="G16" s="94"/>
      <c r="H16" s="94"/>
      <c r="I16" s="94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1">
        <f t="shared" si="2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92"/>
      <c r="E17" s="92"/>
      <c r="F17" s="92"/>
      <c r="G17" s="93"/>
      <c r="H17" s="93"/>
      <c r="I17" s="9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1">
        <f t="shared" si="2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2"/>
      <c r="E18" s="92"/>
      <c r="F18" s="92"/>
      <c r="G18" s="94"/>
      <c r="H18" s="94"/>
      <c r="I18" s="94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">
        <f t="shared" si="2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92"/>
      <c r="E19" s="92"/>
      <c r="F19" s="92"/>
      <c r="G19" s="93"/>
      <c r="H19" s="93"/>
      <c r="I19" s="93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">
        <f t="shared" si="2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2"/>
      <c r="E20" s="92"/>
      <c r="F20" s="92"/>
      <c r="G20" s="94"/>
      <c r="H20" s="94"/>
      <c r="I20" s="94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1">
        <f t="shared" si="2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92"/>
      <c r="E21" s="92"/>
      <c r="F21" s="92"/>
      <c r="G21" s="93"/>
      <c r="H21" s="93"/>
      <c r="I21" s="9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">
        <f t="shared" si="2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2"/>
      <c r="E22" s="92"/>
      <c r="F22" s="92"/>
      <c r="G22" s="94"/>
      <c r="H22" s="94"/>
      <c r="I22" s="9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">
        <f t="shared" si="2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L23" si="3">SUM(D13:D22)</f>
        <v>0</v>
      </c>
      <c r="E23" s="95">
        <f t="shared" si="3"/>
        <v>0</v>
      </c>
      <c r="F23" s="95">
        <f t="shared" si="3"/>
        <v>0</v>
      </c>
      <c r="G23" s="95">
        <f t="shared" si="3"/>
        <v>0</v>
      </c>
      <c r="H23" s="95">
        <f t="shared" si="3"/>
        <v>0</v>
      </c>
      <c r="I23" s="95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ref="AI23" si="4">SUM(AI13:AI22)</f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>
        <f t="shared" ref="AM23" si="5">SUM(AM13:AM22)</f>
        <v>0</v>
      </c>
      <c r="AN23" s="6">
        <f t="shared" si="2"/>
        <v>0</v>
      </c>
      <c r="AO23" s="65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6"/>
      <c r="E24" s="96"/>
      <c r="F24" s="96"/>
      <c r="G24" s="97"/>
      <c r="H24" s="97"/>
      <c r="I24" s="97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1">
        <f t="shared" si="2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98"/>
      <c r="F25" s="98"/>
      <c r="G25" s="99"/>
      <c r="H25" s="99"/>
      <c r="I25" s="99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1">
        <f t="shared" si="2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L26" si="6">SUM(D23:D25)</f>
        <v>0</v>
      </c>
      <c r="E26" s="100">
        <f t="shared" si="6"/>
        <v>0</v>
      </c>
      <c r="F26" s="100">
        <f t="shared" si="6"/>
        <v>0</v>
      </c>
      <c r="G26" s="100">
        <f t="shared" si="6"/>
        <v>0</v>
      </c>
      <c r="H26" s="100">
        <f t="shared" si="6"/>
        <v>0</v>
      </c>
      <c r="I26" s="100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ref="AI26" si="7">SUM(AI23:AI25)</f>
        <v>0</v>
      </c>
      <c r="AJ26" s="7">
        <f t="shared" si="6"/>
        <v>0</v>
      </c>
      <c r="AK26" s="7">
        <f t="shared" si="6"/>
        <v>0</v>
      </c>
      <c r="AL26" s="7">
        <f t="shared" si="6"/>
        <v>0</v>
      </c>
      <c r="AM26" s="7">
        <f t="shared" ref="AM26" si="8">SUM(AM23:AM25)</f>
        <v>0</v>
      </c>
      <c r="AN26" s="7">
        <f t="shared" si="2"/>
        <v>0</v>
      </c>
      <c r="AO26" s="66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2"/>
    </row>
    <row r="32" spans="1:4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12"/>
    </row>
    <row r="33" spans="1:4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12"/>
    </row>
    <row r="34" spans="1:4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12"/>
    </row>
    <row r="35" spans="1:4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2"/>
    </row>
    <row r="36" spans="1:4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3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mXQfVfd6ZW5ah1NFLrklVVqB+qsJdhxm91vnmt7ipRajrES6kJKo0eQd05WEI9SiUXgyKll6PK0laKEO7E+uoA==" saltValue="+ptUsjBQHw/9fJ33uG04RA==" spinCount="100000" sheet="1" objects="1" scenarios="1"/>
  <mergeCells count="26"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U3:AB3"/>
    <mergeCell ref="A8:B8"/>
    <mergeCell ref="A9:B9"/>
    <mergeCell ref="A10:B10"/>
    <mergeCell ref="A31:D36"/>
    <mergeCell ref="A3:B3"/>
    <mergeCell ref="C3:J3"/>
    <mergeCell ref="L3:N3"/>
    <mergeCell ref="O3:P3"/>
    <mergeCell ref="E5:F5"/>
    <mergeCell ref="J5:K5"/>
  </mergeCells>
  <conditionalFormatting sqref="G13:G22 G24:G25">
    <cfRule type="expression" dxfId="372" priority="35">
      <formula>CELL("inhalt",G$8)=""</formula>
    </cfRule>
  </conditionalFormatting>
  <conditionalFormatting sqref="G8">
    <cfRule type="expression" dxfId="371" priority="49">
      <formula>CELL("inhalt",G$8)=""</formula>
    </cfRule>
  </conditionalFormatting>
  <conditionalFormatting sqref="G8">
    <cfRule type="expression" dxfId="370" priority="47">
      <formula>OR(G$8="Sat",G$8="Sun")</formula>
    </cfRule>
    <cfRule type="expression" dxfId="369" priority="48">
      <formula>G$10="NB"</formula>
    </cfRule>
  </conditionalFormatting>
  <conditionalFormatting sqref="D8:F8">
    <cfRule type="expression" dxfId="368" priority="46">
      <formula>CELL("inhalt",D$8)=""</formula>
    </cfRule>
  </conditionalFormatting>
  <conditionalFormatting sqref="D8:F8">
    <cfRule type="expression" dxfId="367" priority="44">
      <formula>OR(D$8="Sat",D$8="Sun")</formula>
    </cfRule>
    <cfRule type="expression" dxfId="366" priority="45">
      <formula>D$10="NB"</formula>
    </cfRule>
  </conditionalFormatting>
  <conditionalFormatting sqref="G9:G10">
    <cfRule type="expression" dxfId="365" priority="60">
      <formula>CELL("inhalt",G$8)=""</formula>
    </cfRule>
  </conditionalFormatting>
  <conditionalFormatting sqref="G9:G10">
    <cfRule type="expression" dxfId="364" priority="59">
      <formula>G$10="NB"</formula>
    </cfRule>
    <cfRule type="expression" dxfId="363" priority="61">
      <formula>OR(G$8="Sat",G$8="Sun")</formula>
    </cfRule>
  </conditionalFormatting>
  <conditionalFormatting sqref="H9:AH10 AJ9:AM10">
    <cfRule type="expression" dxfId="362" priority="57">
      <formula>CELL("inhalt",H$8)=""</formula>
    </cfRule>
  </conditionalFormatting>
  <conditionalFormatting sqref="H9:AH10 AJ9:AM10">
    <cfRule type="expression" dxfId="361" priority="56">
      <formula>H$10="NB"</formula>
    </cfRule>
    <cfRule type="expression" dxfId="360" priority="58">
      <formula>OR(H$8="Sat",H$8="Sun")</formula>
    </cfRule>
  </conditionalFormatting>
  <conditionalFormatting sqref="H8:AH8 AJ8:AM8">
    <cfRule type="expression" dxfId="359" priority="55">
      <formula>CELL("inhalt",H$8)=""</formula>
    </cfRule>
  </conditionalFormatting>
  <conditionalFormatting sqref="H8:AH8 AJ8:AM8">
    <cfRule type="expression" dxfId="358" priority="53">
      <formula>OR(H$8="Sat",H$8="Sun")</formula>
    </cfRule>
    <cfRule type="expression" dxfId="357" priority="54">
      <formula>H$10="NB"</formula>
    </cfRule>
  </conditionalFormatting>
  <conditionalFormatting sqref="D9:F10">
    <cfRule type="expression" dxfId="356" priority="51">
      <formula>CELL("inhalt",D$8)=""</formula>
    </cfRule>
  </conditionalFormatting>
  <conditionalFormatting sqref="D9:F10">
    <cfRule type="expression" dxfId="355" priority="50">
      <formula>D$10="NB"</formula>
    </cfRule>
    <cfRule type="expression" dxfId="354" priority="52">
      <formula>OR(D$8="Sat",D$8="Sun")</formula>
    </cfRule>
  </conditionalFormatting>
  <conditionalFormatting sqref="E13:E22 E24:E25">
    <cfRule type="expression" dxfId="353" priority="41">
      <formula>CELL("inhalt",E$8)=""</formula>
    </cfRule>
    <cfRule type="expression" dxfId="352" priority="42">
      <formula>WEEKDAY(E$8,2)&gt;5</formula>
    </cfRule>
  </conditionalFormatting>
  <conditionalFormatting sqref="E13:E22 E24:E25">
    <cfRule type="expression" dxfId="351" priority="40">
      <formula>WEEKDAY(E$8,2)&gt;5</formula>
    </cfRule>
  </conditionalFormatting>
  <conditionalFormatting sqref="E26:G26">
    <cfRule type="expression" dxfId="350" priority="32">
      <formula>CELL("inhalt",E$8)=""</formula>
    </cfRule>
  </conditionalFormatting>
  <conditionalFormatting sqref="E26:G26">
    <cfRule type="expression" dxfId="349" priority="31">
      <formula>CELL("inhalt",E$8)=""</formula>
    </cfRule>
  </conditionalFormatting>
  <conditionalFormatting sqref="D26">
    <cfRule type="expression" dxfId="348" priority="25">
      <formula>CELL("inhalt",D$8)=""</formula>
    </cfRule>
  </conditionalFormatting>
  <conditionalFormatting sqref="D26">
    <cfRule type="expression" dxfId="347" priority="24">
      <formula>CELL("inhalt",D$8)=""</formula>
    </cfRule>
  </conditionalFormatting>
  <conditionalFormatting sqref="F13:F22 F24:F25">
    <cfRule type="expression" dxfId="346" priority="38">
      <formula>CELL("inhalt",F$8)=""</formula>
    </cfRule>
    <cfRule type="expression" dxfId="345" priority="39">
      <formula>WEEKDAY(F$8,2)&gt;5</formula>
    </cfRule>
  </conditionalFormatting>
  <conditionalFormatting sqref="F13:F22 F24:F25">
    <cfRule type="expression" dxfId="344" priority="37">
      <formula>WEEKDAY(F$8,2)&gt;5</formula>
    </cfRule>
  </conditionalFormatting>
  <conditionalFormatting sqref="G13:G22 G24:G25">
    <cfRule type="expression" dxfId="343" priority="36">
      <formula>WEEKDAY(G$8,2)&gt;5</formula>
    </cfRule>
  </conditionalFormatting>
  <conditionalFormatting sqref="E23:G23">
    <cfRule type="expression" dxfId="342" priority="34">
      <formula>CELL("inhalt",E$8)=""</formula>
    </cfRule>
  </conditionalFormatting>
  <conditionalFormatting sqref="E23:G23">
    <cfRule type="expression" dxfId="341" priority="33">
      <formula>CELL("inhalt",E$8)=""</formula>
    </cfRule>
  </conditionalFormatting>
  <conditionalFormatting sqref="D13:D22 D24:D25">
    <cfRule type="expression" dxfId="340" priority="29">
      <formula>CELL("inhalt",D$8)=""</formula>
    </cfRule>
    <cfRule type="expression" dxfId="339" priority="30">
      <formula>WEEKDAY(D$8,2)&gt;5</formula>
    </cfRule>
  </conditionalFormatting>
  <conditionalFormatting sqref="D13:D22 D24:D25">
    <cfRule type="expression" dxfId="338" priority="28">
      <formula>WEEKDAY(D$8,2)&gt;5</formula>
    </cfRule>
  </conditionalFormatting>
  <conditionalFormatting sqref="D23">
    <cfRule type="expression" dxfId="337" priority="27">
      <formula>CELL("inhalt",D$8)=""</formula>
    </cfRule>
  </conditionalFormatting>
  <conditionalFormatting sqref="D23">
    <cfRule type="expression" dxfId="336" priority="26">
      <formula>CELL("inhalt",D$8)=""</formula>
    </cfRule>
  </conditionalFormatting>
  <conditionalFormatting sqref="G13:G26">
    <cfRule type="expression" dxfId="335" priority="23">
      <formula>G$10="NB"</formula>
    </cfRule>
    <cfRule type="expression" dxfId="334" priority="43">
      <formula>OR(G$8="Sat",G$8="Sun")</formula>
    </cfRule>
  </conditionalFormatting>
  <conditionalFormatting sqref="H13:AH22 H24:AH25 AJ13:AM22 AJ24:AM25">
    <cfRule type="expression" dxfId="333" priority="20">
      <formula>CELL("inhalt",H$8)=""</formula>
    </cfRule>
  </conditionalFormatting>
  <conditionalFormatting sqref="H13:AH22 H24:AH25 AJ13:AM22 AJ24:AM25">
    <cfRule type="expression" dxfId="332" priority="21">
      <formula>WEEKDAY(H$8,2)&gt;5</formula>
    </cfRule>
  </conditionalFormatting>
  <conditionalFormatting sqref="H23:AH23 AJ23:AM23">
    <cfRule type="expression" dxfId="331" priority="19">
      <formula>CELL("inhalt",H$8)=""</formula>
    </cfRule>
  </conditionalFormatting>
  <conditionalFormatting sqref="H23:AH23 AJ23:AM23">
    <cfRule type="expression" dxfId="330" priority="18">
      <formula>CELL("inhalt",H$8)=""</formula>
    </cfRule>
  </conditionalFormatting>
  <conditionalFormatting sqref="H26:AH26 AJ26:AM26">
    <cfRule type="expression" dxfId="329" priority="17">
      <formula>CELL("inhalt",H$8)=""</formula>
    </cfRule>
  </conditionalFormatting>
  <conditionalFormatting sqref="H26:AH26 AJ26:AM26">
    <cfRule type="expression" dxfId="328" priority="16">
      <formula>CELL("inhalt",H$8)=""</formula>
    </cfRule>
  </conditionalFormatting>
  <conditionalFormatting sqref="H13:AH26 AJ13:AM26">
    <cfRule type="expression" dxfId="327" priority="15">
      <formula>H$10="NB"</formula>
    </cfRule>
    <cfRule type="expression" dxfId="326" priority="22">
      <formula>OR(H$8="Sat",H$8="Sun")</formula>
    </cfRule>
  </conditionalFormatting>
  <conditionalFormatting sqref="AI9:AI10">
    <cfRule type="expression" dxfId="325" priority="13">
      <formula>CELL("inhalt",AI$8)=""</formula>
    </cfRule>
  </conditionalFormatting>
  <conditionalFormatting sqref="AI9:AI10">
    <cfRule type="expression" dxfId="324" priority="12">
      <formula>AI$10="NB"</formula>
    </cfRule>
    <cfRule type="expression" dxfId="323" priority="14">
      <formula>OR(AI$8="Sat",AI$8="Sun")</formula>
    </cfRule>
  </conditionalFormatting>
  <conditionalFormatting sqref="AI8">
    <cfRule type="expression" dxfId="322" priority="11">
      <formula>CELL("inhalt",AI$8)=""</formula>
    </cfRule>
  </conditionalFormatting>
  <conditionalFormatting sqref="AI8">
    <cfRule type="expression" dxfId="321" priority="9">
      <formula>OR(AI$8="Sat",AI$8="Sun")</formula>
    </cfRule>
    <cfRule type="expression" dxfId="320" priority="10">
      <formula>AI$10="NB"</formula>
    </cfRule>
  </conditionalFormatting>
  <conditionalFormatting sqref="AI13:AI22 AI24:AI25">
    <cfRule type="expression" dxfId="319" priority="6">
      <formula>CELL("inhalt",AI$8)=""</formula>
    </cfRule>
  </conditionalFormatting>
  <conditionalFormatting sqref="AI13:AI22 AI24:AI25">
    <cfRule type="expression" dxfId="318" priority="7">
      <formula>WEEKDAY(AI$8,2)&gt;5</formula>
    </cfRule>
  </conditionalFormatting>
  <conditionalFormatting sqref="AI23">
    <cfRule type="expression" dxfId="317" priority="5">
      <formula>CELL("inhalt",AI$8)=""</formula>
    </cfRule>
  </conditionalFormatting>
  <conditionalFormatting sqref="AI23">
    <cfRule type="expression" dxfId="316" priority="4">
      <formula>CELL("inhalt",AI$8)=""</formula>
    </cfRule>
  </conditionalFormatting>
  <conditionalFormatting sqref="AI26">
    <cfRule type="expression" dxfId="315" priority="3">
      <formula>CELL("inhalt",AI$8)=""</formula>
    </cfRule>
  </conditionalFormatting>
  <conditionalFormatting sqref="AI26">
    <cfRule type="expression" dxfId="314" priority="2">
      <formula>CELL("inhalt",AI$8)=""</formula>
    </cfRule>
  </conditionalFormatting>
  <conditionalFormatting sqref="AI13:AI26">
    <cfRule type="expression" dxfId="313" priority="1">
      <formula>AI$10="NB"</formula>
    </cfRule>
    <cfRule type="expression" dxfId="312" priority="8">
      <formula>OR(AI$8="Sat",AI$8="Sun")</formula>
    </cfRule>
  </conditionalFormatting>
  <pageMargins left="0.7" right="0.7" top="0.78740157499999996" bottom="0.78740157499999996" header="0.3" footer="0.3"/>
  <pageSetup paperSize="9" scale="4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42"/>
  <sheetViews>
    <sheetView topLeftCell="B1" workbookViewId="0">
      <selection activeCell="AL8" sqref="AL8:AM26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7.33203125" customWidth="1"/>
    <col min="41" max="41" width="9.4414062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45474</v>
      </c>
      <c r="F5" s="111"/>
      <c r="G5" s="12"/>
      <c r="H5" s="12" t="s">
        <v>11</v>
      </c>
      <c r="I5" s="12"/>
      <c r="J5" s="112" t="s">
        <v>33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2</v>
      </c>
      <c r="G6" s="12"/>
      <c r="H6" s="48">
        <f>+E5</f>
        <v>45474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44"/>
      <c r="D8" s="87" t="str">
        <f>IF($F6=1,"Sun","")</f>
        <v/>
      </c>
      <c r="E8" s="87" t="str">
        <f t="shared" ref="E8" si="0">IF($F6=1,"Sun","")</f>
        <v/>
      </c>
      <c r="F8" s="87" t="str">
        <f>IF($F6=7,"Sat",IF(E8="","","Sat"))</f>
        <v/>
      </c>
      <c r="G8" s="45" t="s">
        <v>70</v>
      </c>
      <c r="H8" s="45" t="s">
        <v>72</v>
      </c>
      <c r="I8" s="45" t="s">
        <v>73</v>
      </c>
      <c r="J8" s="45" t="s">
        <v>68</v>
      </c>
      <c r="K8" s="45" t="s">
        <v>69</v>
      </c>
      <c r="L8" s="45" t="s">
        <v>74</v>
      </c>
      <c r="M8" s="45" t="s">
        <v>71</v>
      </c>
      <c r="N8" s="45" t="s">
        <v>70</v>
      </c>
      <c r="O8" s="45" t="s">
        <v>72</v>
      </c>
      <c r="P8" s="45" t="s">
        <v>73</v>
      </c>
      <c r="Q8" s="45" t="s">
        <v>68</v>
      </c>
      <c r="R8" s="45" t="s">
        <v>69</v>
      </c>
      <c r="S8" s="45" t="s">
        <v>74</v>
      </c>
      <c r="T8" s="45" t="s">
        <v>71</v>
      </c>
      <c r="U8" s="45" t="s">
        <v>70</v>
      </c>
      <c r="V8" s="45" t="s">
        <v>72</v>
      </c>
      <c r="W8" s="45" t="s">
        <v>73</v>
      </c>
      <c r="X8" s="45" t="s">
        <v>68</v>
      </c>
      <c r="Y8" s="45" t="s">
        <v>69</v>
      </c>
      <c r="Z8" s="45" t="s">
        <v>74</v>
      </c>
      <c r="AA8" s="45" t="s">
        <v>71</v>
      </c>
      <c r="AB8" s="45" t="s">
        <v>70</v>
      </c>
      <c r="AC8" s="45" t="s">
        <v>72</v>
      </c>
      <c r="AD8" s="45" t="s">
        <v>73</v>
      </c>
      <c r="AE8" s="45" t="s">
        <v>68</v>
      </c>
      <c r="AF8" s="45" t="str">
        <f>IF(AE9="","",IF(1+AE9&gt;=31,"",IF(WEEKDAY(1+AE9+$H6,2)=1,"Sun",IF(WEEKDAY(1+AE9+$H6,2)=2,"Mo",IF(WEEKDAY(1+AE9+$H6,2)=3,"Tue",IF(WEEKDAY(1+AE9+$H6,2)=4,"Wed",IF(WEEKDAY(1+AE9+$H6,2)=5,"Thu",IF(WEEKDAY(1+AE9+$H6,2)=6,"Fri","Sat"))))))))</f>
        <v>Fri</v>
      </c>
      <c r="AG8" s="45" t="str">
        <f>IF(AF9="","",IF(1+AF9&gt;=31,"",IF(WEEKDAY(1+AF9+$H6,2)=1,"Sun",IF(WEEKDAY(1+AF9+$H6,2)=2,"Mo",IF(WEEKDAY(1+AF9+$H6,2)=3,"Tue",IF(WEEKDAY(1+AF9+$H6,2)=4,"Wed",IF(WEEKDAY(1+AF9+$H6,2)=5,"Thu",IF(WEEKDAY(1+AF9+$H6,2)=6,"Fri","Sat"))))))))</f>
        <v>Sat</v>
      </c>
      <c r="AH8" s="45" t="str">
        <f>IF(AG9="","",IF(1+AG9&gt;=31,"",IF(WEEKDAY(1+AG9+$H6,2)=1,"Sun",IF(WEEKDAY(1+AG9+$H6,2)=2,"Mo",IF(WEEKDAY(1+AG9+$H6,2)=3,"Tue",IF(WEEKDAY(1+AG9+$H6,2)=4,"Wed",IF(WEEKDAY(1+AG9+$H6,2)=5,"Thu",IF(WEEKDAY(1+AG9+$H6,2)=6,"Fri","Sat"))))))))</f>
        <v>Sun</v>
      </c>
      <c r="AI8" s="45" t="str">
        <f>IF(AH9="","",IF(1+AH9&gt;=31,"",IF(WEEKDAY(1+AH9+$H6,2)=1,"Sun",IF(WEEKDAY(1+AH9+$H6,2)=2,"Mo",IF(WEEKDAY(1+AH9+$H6,2)=3,"Tue",IF(WEEKDAY(1+AH9+$H6,2)=4,"Wed",IF(WEEKDAY(1+AH9+$H6,2)=5,"Thu",IF(WEEKDAY(1+AH9+$H6,2)=6,"Fri","Sat"))))))))</f>
        <v>Mo</v>
      </c>
      <c r="AJ8" s="45" t="str">
        <f>IF(AI9="","",IF(1+AI9&gt;=31,"",IF(WEEKDAY(1+AI9+$H6,2)=1,"Sun",IF(WEEKDAY(1+AI9+$H6,2)=2,"Mo",IF(WEEKDAY(1+AI9+$H6,2)=3,"Tue",IF(WEEKDAY(1+AI9+$H6,2)=4,"Wed",IF(WEEKDAY(1+AI9+$H6,2)=5,"Thu",IF(WEEKDAY(1+AI9+$H6,2)=6,"Fri","Sat"))))))))</f>
        <v>Tue</v>
      </c>
      <c r="AK8" s="45" t="s">
        <v>73</v>
      </c>
      <c r="AL8" s="104"/>
      <c r="AM8" s="87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29" t="s">
        <v>3</v>
      </c>
      <c r="B9" s="130"/>
      <c r="C9" s="44"/>
      <c r="D9" s="88" t="str">
        <f>IF(F6=1,1,"")</f>
        <v/>
      </c>
      <c r="E9" s="88" t="str">
        <f t="shared" ref="E9" si="1">IF(G6=1,1,"")</f>
        <v/>
      </c>
      <c r="F9" s="88" t="str">
        <f>IF(B6=7,1,IF(E9="","",E9+1))</f>
        <v/>
      </c>
      <c r="G9" s="46">
        <v>1</v>
      </c>
      <c r="H9" s="46">
        <f t="shared" ref="H9:AF9" si="2">IF(D6=7,1,IF(G9="","",G9+1))</f>
        <v>2</v>
      </c>
      <c r="I9" s="46">
        <f t="shared" si="2"/>
        <v>3</v>
      </c>
      <c r="J9" s="46">
        <f t="shared" si="2"/>
        <v>4</v>
      </c>
      <c r="K9" s="46">
        <f t="shared" si="2"/>
        <v>5</v>
      </c>
      <c r="L9" s="46">
        <f t="shared" si="2"/>
        <v>6</v>
      </c>
      <c r="M9" s="46">
        <f t="shared" si="2"/>
        <v>7</v>
      </c>
      <c r="N9" s="46">
        <f t="shared" si="2"/>
        <v>8</v>
      </c>
      <c r="O9" s="46">
        <f t="shared" si="2"/>
        <v>9</v>
      </c>
      <c r="P9" s="46">
        <f t="shared" si="2"/>
        <v>10</v>
      </c>
      <c r="Q9" s="46">
        <f t="shared" si="2"/>
        <v>11</v>
      </c>
      <c r="R9" s="46">
        <f t="shared" si="2"/>
        <v>12</v>
      </c>
      <c r="S9" s="46">
        <f t="shared" si="2"/>
        <v>13</v>
      </c>
      <c r="T9" s="46">
        <f t="shared" si="2"/>
        <v>14</v>
      </c>
      <c r="U9" s="46">
        <f t="shared" si="2"/>
        <v>15</v>
      </c>
      <c r="V9" s="46">
        <f t="shared" si="2"/>
        <v>16</v>
      </c>
      <c r="W9" s="46">
        <f t="shared" si="2"/>
        <v>17</v>
      </c>
      <c r="X9" s="46">
        <f t="shared" si="2"/>
        <v>18</v>
      </c>
      <c r="Y9" s="46">
        <f t="shared" si="2"/>
        <v>19</v>
      </c>
      <c r="Z9" s="46">
        <f t="shared" si="2"/>
        <v>20</v>
      </c>
      <c r="AA9" s="46">
        <f t="shared" si="2"/>
        <v>21</v>
      </c>
      <c r="AB9" s="46">
        <f t="shared" si="2"/>
        <v>22</v>
      </c>
      <c r="AC9" s="46">
        <f t="shared" si="2"/>
        <v>23</v>
      </c>
      <c r="AD9" s="46">
        <f t="shared" si="2"/>
        <v>24</v>
      </c>
      <c r="AE9" s="46">
        <f t="shared" si="2"/>
        <v>25</v>
      </c>
      <c r="AF9" s="46">
        <f t="shared" si="2"/>
        <v>26</v>
      </c>
      <c r="AG9" s="46">
        <f>IF(AF9="","",IF(1+AF9&gt;=31,"",1+AF9))</f>
        <v>27</v>
      </c>
      <c r="AH9" s="46">
        <f>IF(AG9="","",IF(1+AG9&gt;=31,"",1+AG9))</f>
        <v>28</v>
      </c>
      <c r="AI9" s="46">
        <f>IF(AH9="","",IF(1+AH9&gt;=31,"",1+AH9))</f>
        <v>29</v>
      </c>
      <c r="AJ9" s="46">
        <f>IF(AI9="","",IF(1+AI9&gt;=31,"",1+AI9))</f>
        <v>30</v>
      </c>
      <c r="AK9" s="46">
        <v>31</v>
      </c>
      <c r="AL9" s="88" t="str">
        <f>IF(AK9="","",IF(1+AK9&gt;=31,"",1+AK9))</f>
        <v/>
      </c>
      <c r="AM9" s="88" t="str">
        <f>IF(AL9="","",IF(1+AL9&gt;=31,"",1+AL9))</f>
        <v/>
      </c>
      <c r="AN9" s="12"/>
    </row>
    <row r="10" spans="1:41" ht="69" customHeight="1">
      <c r="A10" s="131" t="s">
        <v>41</v>
      </c>
      <c r="B10" s="132"/>
      <c r="C10" s="44"/>
      <c r="D10" s="89"/>
      <c r="E10" s="89"/>
      <c r="F10" s="89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87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10" s="89"/>
      <c r="AN10" s="56"/>
      <c r="AO10" s="56"/>
    </row>
    <row r="11" spans="1:41" ht="16.5" customHeight="1">
      <c r="A11" s="12"/>
      <c r="B11" s="15"/>
      <c r="C11" s="13"/>
      <c r="D11" s="90"/>
      <c r="E11" s="90"/>
      <c r="F11" s="9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90"/>
      <c r="AM11" s="90"/>
      <c r="AN11" s="12"/>
      <c r="AO11" s="67"/>
    </row>
    <row r="12" spans="1:41" ht="31.05" customHeight="1">
      <c r="A12" s="50" t="s">
        <v>15</v>
      </c>
      <c r="B12" s="50" t="s">
        <v>14</v>
      </c>
      <c r="C12" s="17"/>
      <c r="D12" s="91"/>
      <c r="E12" s="91"/>
      <c r="F12" s="9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02"/>
      <c r="AM12" s="91"/>
      <c r="AN12" s="56" t="s">
        <v>4</v>
      </c>
      <c r="AO12" s="56" t="s">
        <v>51</v>
      </c>
    </row>
    <row r="13" spans="1:41" ht="32.25" customHeight="1">
      <c r="A13" s="8" t="s">
        <v>15</v>
      </c>
      <c r="B13" s="9">
        <f>January!B13</f>
        <v>0</v>
      </c>
      <c r="C13" s="9" t="s">
        <v>13</v>
      </c>
      <c r="D13" s="92"/>
      <c r="E13" s="92"/>
      <c r="F13" s="9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93"/>
      <c r="AM13" s="93"/>
      <c r="AN13" s="1">
        <f t="shared" ref="AN13:AN26" si="3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92"/>
      <c r="E14" s="92"/>
      <c r="F14" s="9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94"/>
      <c r="AM14" s="94"/>
      <c r="AN14" s="1">
        <f t="shared" si="3"/>
        <v>0</v>
      </c>
      <c r="AO14" s="58" t="e">
        <f>AN14/U5</f>
        <v>#DIV/0!</v>
      </c>
    </row>
    <row r="15" spans="1:41" ht="32.25" customHeight="1">
      <c r="A15" s="8" t="s">
        <v>15</v>
      </c>
      <c r="B15" s="9">
        <f>January!B15</f>
        <v>0</v>
      </c>
      <c r="C15" s="9" t="s">
        <v>13</v>
      </c>
      <c r="D15" s="92"/>
      <c r="E15" s="92"/>
      <c r="F15" s="9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93"/>
      <c r="AM15" s="93"/>
      <c r="AN15" s="1">
        <f t="shared" si="3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92"/>
      <c r="E16" s="92"/>
      <c r="F16" s="9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94"/>
      <c r="AM16" s="94"/>
      <c r="AN16" s="1">
        <f t="shared" si="3"/>
        <v>0</v>
      </c>
      <c r="AO16" s="58" t="e">
        <f>AN16/U5</f>
        <v>#DIV/0!</v>
      </c>
    </row>
    <row r="17" spans="1:41" ht="32.25" customHeight="1">
      <c r="A17" s="8" t="s">
        <v>15</v>
      </c>
      <c r="B17" s="9">
        <f>January!B17</f>
        <v>0</v>
      </c>
      <c r="C17" s="9" t="s">
        <v>13</v>
      </c>
      <c r="D17" s="92"/>
      <c r="E17" s="92"/>
      <c r="F17" s="9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93"/>
      <c r="AM17" s="93"/>
      <c r="AN17" s="1">
        <f t="shared" si="3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92"/>
      <c r="E18" s="92"/>
      <c r="F18" s="9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94"/>
      <c r="AM18" s="94"/>
      <c r="AN18" s="1">
        <f t="shared" si="3"/>
        <v>0</v>
      </c>
      <c r="AO18" s="58" t="e">
        <f>AN18/U5</f>
        <v>#DIV/0!</v>
      </c>
    </row>
    <row r="19" spans="1:41" ht="32.25" customHeight="1">
      <c r="A19" s="8" t="s">
        <v>15</v>
      </c>
      <c r="B19" s="9">
        <f>January!B19</f>
        <v>0</v>
      </c>
      <c r="C19" s="9" t="s">
        <v>13</v>
      </c>
      <c r="D19" s="92"/>
      <c r="E19" s="92"/>
      <c r="F19" s="9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93"/>
      <c r="AM19" s="93"/>
      <c r="AN19" s="1">
        <f t="shared" si="3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92"/>
      <c r="E20" s="92"/>
      <c r="F20" s="9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94"/>
      <c r="AM20" s="94"/>
      <c r="AN20" s="1">
        <f t="shared" si="3"/>
        <v>0</v>
      </c>
      <c r="AO20" s="58" t="e">
        <f>AN20/U5</f>
        <v>#DIV/0!</v>
      </c>
    </row>
    <row r="21" spans="1:41" ht="32.25" customHeight="1">
      <c r="A21" s="8" t="s">
        <v>15</v>
      </c>
      <c r="B21" s="9">
        <f>January!B21</f>
        <v>0</v>
      </c>
      <c r="C21" s="9" t="s">
        <v>13</v>
      </c>
      <c r="D21" s="92"/>
      <c r="E21" s="92"/>
      <c r="F21" s="9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93"/>
      <c r="AM21" s="93"/>
      <c r="AN21" s="1">
        <f t="shared" si="3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92"/>
      <c r="E22" s="92"/>
      <c r="F22" s="9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94"/>
      <c r="AM22" s="94"/>
      <c r="AN22" s="1">
        <f t="shared" si="3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95">
        <f t="shared" ref="D23:AL23" si="4">SUM(D13:D22)</f>
        <v>0</v>
      </c>
      <c r="E23" s="95">
        <f t="shared" si="4"/>
        <v>0</v>
      </c>
      <c r="F23" s="95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95">
        <f t="shared" si="4"/>
        <v>0</v>
      </c>
      <c r="AM23" s="95">
        <f t="shared" ref="AM23" si="5">SUM(AM13:AM22)</f>
        <v>0</v>
      </c>
      <c r="AN23" s="6">
        <f t="shared" si="3"/>
        <v>0</v>
      </c>
      <c r="AO23" s="65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96"/>
      <c r="E24" s="96"/>
      <c r="F24" s="9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03"/>
      <c r="AM24" s="97"/>
      <c r="AN24" s="1">
        <f t="shared" si="3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98"/>
      <c r="E25" s="98"/>
      <c r="F25" s="99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99"/>
      <c r="AM25" s="99"/>
      <c r="AN25" s="1">
        <f t="shared" si="3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100">
        <f t="shared" ref="D26:AL26" si="6">SUM(D23:D25)</f>
        <v>0</v>
      </c>
      <c r="E26" s="100">
        <f t="shared" si="6"/>
        <v>0</v>
      </c>
      <c r="F26" s="100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si="6"/>
        <v>0</v>
      </c>
      <c r="AJ26" s="7">
        <f t="shared" si="6"/>
        <v>0</v>
      </c>
      <c r="AK26" s="7">
        <f t="shared" si="6"/>
        <v>0</v>
      </c>
      <c r="AL26" s="100">
        <f t="shared" si="6"/>
        <v>0</v>
      </c>
      <c r="AM26" s="100">
        <f t="shared" ref="AM26" si="7">SUM(AM23:AM25)</f>
        <v>0</v>
      </c>
      <c r="AN26" s="7">
        <f t="shared" si="3"/>
        <v>0</v>
      </c>
      <c r="AO26" s="66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2"/>
    </row>
    <row r="32" spans="1:4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12"/>
    </row>
    <row r="33" spans="1:4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12"/>
    </row>
    <row r="34" spans="1:4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12"/>
    </row>
    <row r="35" spans="1:4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2"/>
    </row>
    <row r="36" spans="1:4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YO+AZe8obO926u5kcNa9/if/m52PEC9L0x8e+k9RC61Wb+n76R3FES6yE3IBwFjWtOdIYx75n9E5cNXJV3rhEA==" saltValue="u2pnSml1/XeL8GzSF8Bfyg==" spinCount="100000" sheet="1" objects="1" scenarios="1"/>
  <mergeCells count="26"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V3:AC3"/>
    <mergeCell ref="A8:B8"/>
    <mergeCell ref="A9:B9"/>
    <mergeCell ref="A10:B10"/>
    <mergeCell ref="A31:D36"/>
    <mergeCell ref="A3:B3"/>
    <mergeCell ref="C3:J3"/>
    <mergeCell ref="L3:N3"/>
    <mergeCell ref="O3:P3"/>
    <mergeCell ref="E5:F5"/>
    <mergeCell ref="J5:K5"/>
  </mergeCells>
  <conditionalFormatting sqref="F13:F22 F24:F25 E23:F23 E26:F26 D8:E10 G10:AK10 AM23 G13:AK26 AM26 AM8:AM9">
    <cfRule type="expression" dxfId="311" priority="70">
      <formula>CELL("inhalt",D$8)=""</formula>
    </cfRule>
  </conditionalFormatting>
  <conditionalFormatting sqref="F10">
    <cfRule type="expression" dxfId="310" priority="95">
      <formula>CELL("inhalt",F$8)=""</formula>
    </cfRule>
  </conditionalFormatting>
  <conditionalFormatting sqref="D26">
    <cfRule type="expression" dxfId="309" priority="60">
      <formula>CELL("inhalt",D$8)=""</formula>
    </cfRule>
  </conditionalFormatting>
  <conditionalFormatting sqref="D9:E9 D10:AK10 G13:AK26 AM9">
    <cfRule type="expression" dxfId="308" priority="94">
      <formula>D$10="NB"</formula>
    </cfRule>
    <cfRule type="expression" dxfId="307" priority="96">
      <formula>OR(D$8="Sat",D$8="Sun")</formula>
    </cfRule>
  </conditionalFormatting>
  <conditionalFormatting sqref="D8:E8 AM8">
    <cfRule type="expression" dxfId="306" priority="88">
      <formula>OR(D$8="Sat",D$8="Sun")</formula>
    </cfRule>
    <cfRule type="expression" dxfId="305" priority="89">
      <formula>D$10="NB"</formula>
    </cfRule>
  </conditionalFormatting>
  <conditionalFormatting sqref="E13:E22 E24:E25">
    <cfRule type="expression" dxfId="304" priority="73">
      <formula>CELL("inhalt",E$8)=""</formula>
    </cfRule>
    <cfRule type="expression" dxfId="303" priority="74">
      <formula>WEEKDAY(E$8,2)&gt;5</formula>
    </cfRule>
  </conditionalFormatting>
  <conditionalFormatting sqref="E13:E22 E24:E25 G13:AK22 G24:AK25">
    <cfRule type="expression" dxfId="302" priority="72">
      <formula>WEEKDAY(E$8,2)&gt;5</formula>
    </cfRule>
  </conditionalFormatting>
  <conditionalFormatting sqref="F13:F22 F24:F25">
    <cfRule type="expression" dxfId="301" priority="71">
      <formula>WEEKDAY(F$8,2)&gt;5</formula>
    </cfRule>
  </conditionalFormatting>
  <conditionalFormatting sqref="E23:AK23 AM23 E26:AK26 AM26">
    <cfRule type="expression" dxfId="300" priority="68">
      <formula>CELL("inhalt",E$8)=""</formula>
    </cfRule>
  </conditionalFormatting>
  <conditionalFormatting sqref="D13:D22 D24:D25">
    <cfRule type="expression" dxfId="299" priority="64">
      <formula>CELL("inhalt",D$8)=""</formula>
    </cfRule>
    <cfRule type="expression" dxfId="298" priority="65">
      <formula>WEEKDAY(D$8,2)&gt;5</formula>
    </cfRule>
  </conditionalFormatting>
  <conditionalFormatting sqref="D13:D22 D24:D25">
    <cfRule type="expression" dxfId="297" priority="63">
      <formula>WEEKDAY(D$8,2)&gt;5</formula>
    </cfRule>
  </conditionalFormatting>
  <conditionalFormatting sqref="D23">
    <cfRule type="expression" dxfId="296" priority="62">
      <formula>CELL("inhalt",D$8)=""</formula>
    </cfRule>
  </conditionalFormatting>
  <conditionalFormatting sqref="D23">
    <cfRule type="expression" dxfId="295" priority="61">
      <formula>CELL("inhalt",D$8)=""</formula>
    </cfRule>
  </conditionalFormatting>
  <conditionalFormatting sqref="D26">
    <cfRule type="expression" dxfId="294" priority="59">
      <formula>CELL("inhalt",D$8)=""</formula>
    </cfRule>
  </conditionalFormatting>
  <conditionalFormatting sqref="F13:F26">
    <cfRule type="expression" dxfId="293" priority="58">
      <formula>F$10="NB"</formula>
    </cfRule>
    <cfRule type="expression" dxfId="292" priority="78">
      <formula>OR(F$8="Sat",F$8="Sun")</formula>
    </cfRule>
  </conditionalFormatting>
  <conditionalFormatting sqref="AM10">
    <cfRule type="expression" dxfId="291" priority="48">
      <formula>CELL("inhalt",AM$8)=""</formula>
    </cfRule>
  </conditionalFormatting>
  <conditionalFormatting sqref="AM10">
    <cfRule type="expression" dxfId="290" priority="47">
      <formula>AM$10="NB"</formula>
    </cfRule>
    <cfRule type="expression" dxfId="289" priority="49">
      <formula>OR(AM$8="Sat",AM$8="Sun")</formula>
    </cfRule>
  </conditionalFormatting>
  <conditionalFormatting sqref="AM13:AM22 AM24:AM25">
    <cfRule type="expression" dxfId="288" priority="44">
      <formula>CELL("inhalt",AM$8)=""</formula>
    </cfRule>
  </conditionalFormatting>
  <conditionalFormatting sqref="AM13:AM22 AM24:AM25">
    <cfRule type="expression" dxfId="287" priority="45">
      <formula>WEEKDAY(AM$8,2)&gt;5</formula>
    </cfRule>
  </conditionalFormatting>
  <conditionalFormatting sqref="AM13:AM26">
    <cfRule type="expression" dxfId="286" priority="43">
      <formula>AM$10="NB"</formula>
    </cfRule>
    <cfRule type="expression" dxfId="285" priority="46">
      <formula>OR(AM$8="Sat",AM$8="Sun")</formula>
    </cfRule>
  </conditionalFormatting>
  <conditionalFormatting sqref="H9:AF9">
    <cfRule type="expression" dxfId="284" priority="5">
      <formula>CELL("inhalt",H$8)=""</formula>
    </cfRule>
  </conditionalFormatting>
  <conditionalFormatting sqref="H9:AF9">
    <cfRule type="expression" dxfId="283" priority="4">
      <formula>H$10="NB"</formula>
    </cfRule>
    <cfRule type="expression" dxfId="282" priority="6">
      <formula>OR(H$8="Sat",H$8="Sun")</formula>
    </cfRule>
  </conditionalFormatting>
  <conditionalFormatting sqref="G8:AB8">
    <cfRule type="expression" dxfId="281" priority="3">
      <formula>CELL("inhalt",G$8)=""</formula>
    </cfRule>
  </conditionalFormatting>
  <conditionalFormatting sqref="G8:AB8">
    <cfRule type="expression" dxfId="280" priority="1">
      <formula>OR(G$8="Sat",G$8="Sun")</formula>
    </cfRule>
    <cfRule type="expression" dxfId="279" priority="2">
      <formula>G$10="NB"</formula>
    </cfRule>
  </conditionalFormatting>
  <conditionalFormatting sqref="AJ9:AK9">
    <cfRule type="expression" dxfId="278" priority="29">
      <formula>CELL("inhalt",AJ$8)=""</formula>
    </cfRule>
  </conditionalFormatting>
  <conditionalFormatting sqref="AJ9:AK9">
    <cfRule type="expression" dxfId="277" priority="28">
      <formula>AJ$10="NB"</formula>
    </cfRule>
    <cfRule type="expression" dxfId="276" priority="30">
      <formula>OR(AJ$8="Sat",AJ$8="Sun")</formula>
    </cfRule>
  </conditionalFormatting>
  <conditionalFormatting sqref="AJ8:AK8">
    <cfRule type="expression" dxfId="275" priority="27">
      <formula>CELL("inhalt",AJ$8)=""</formula>
    </cfRule>
  </conditionalFormatting>
  <conditionalFormatting sqref="AJ8:AK8">
    <cfRule type="expression" dxfId="274" priority="25">
      <formula>OR(AJ$8="Sat",AJ$8="Sun")</formula>
    </cfRule>
    <cfRule type="expression" dxfId="273" priority="26">
      <formula>AJ$10="NB"</formula>
    </cfRule>
  </conditionalFormatting>
  <conditionalFormatting sqref="AG9:AI9 F9:G9">
    <cfRule type="expression" dxfId="272" priority="17">
      <formula>CELL("inhalt",F$8)=""</formula>
    </cfRule>
  </conditionalFormatting>
  <conditionalFormatting sqref="AG9:AI9 F9:G9">
    <cfRule type="expression" dxfId="271" priority="16">
      <formula>F$10="NB"</formula>
    </cfRule>
    <cfRule type="expression" dxfId="270" priority="18">
      <formula>OR(F$8="Sat",F$8="Sun")</formula>
    </cfRule>
  </conditionalFormatting>
  <conditionalFormatting sqref="F8 AF8:AI8 AC8:AD8">
    <cfRule type="expression" dxfId="269" priority="15">
      <formula>CELL("inhalt",F$8)=""</formula>
    </cfRule>
  </conditionalFormatting>
  <conditionalFormatting sqref="F8 AF8:AI8 AC8:AD8">
    <cfRule type="expression" dxfId="268" priority="13">
      <formula>OR(F$8="Sat",F$8="Sun")</formula>
    </cfRule>
    <cfRule type="expression" dxfId="267" priority="14">
      <formula>F$10="NB"</formula>
    </cfRule>
  </conditionalFormatting>
  <conditionalFormatting sqref="AE8">
    <cfRule type="expression" dxfId="266" priority="9">
      <formula>CELL("inhalt",AE$8)=""</formula>
    </cfRule>
  </conditionalFormatting>
  <conditionalFormatting sqref="AE8">
    <cfRule type="expression" dxfId="265" priority="7">
      <formula>OR(AE$8="Sat",AE$8="Sun")</formula>
    </cfRule>
    <cfRule type="expression" dxfId="264" priority="8">
      <formula>AE$10="NB"</formula>
    </cfRule>
  </conditionalFormatting>
  <conditionalFormatting sqref="AL13:AL26 AL9:AL10">
    <cfRule type="expression" dxfId="263" priority="140">
      <formula>CELL("inhalt",AL$10)=""</formula>
    </cfRule>
  </conditionalFormatting>
  <conditionalFormatting sqref="AL13:AL22 AL24:AL25">
    <cfRule type="expression" dxfId="262" priority="144">
      <formula>WEEKDAY(AL$10,2)&gt;5</formula>
    </cfRule>
  </conditionalFormatting>
  <conditionalFormatting sqref="AL23 AL26">
    <cfRule type="expression" dxfId="261" priority="150">
      <formula>CELL("inhalt",AL$10)=""</formula>
    </cfRule>
  </conditionalFormatting>
  <conditionalFormatting sqref="AL13:AL26 AL9">
    <cfRule type="expression" dxfId="260" priority="157">
      <formula>#REF!="NB"</formula>
    </cfRule>
    <cfRule type="expression" dxfId="259" priority="158">
      <formula>OR(AL$10="Sat",AL$10="Sun")</formula>
    </cfRule>
  </conditionalFormatting>
  <conditionalFormatting sqref="AL10">
    <cfRule type="expression" dxfId="258" priority="169">
      <formula>OR(AL$10="Sat",AL$10="Sun")</formula>
    </cfRule>
    <cfRule type="expression" dxfId="257" priority="170">
      <formula>#REF!="NB"</formula>
    </cfRule>
  </conditionalFormatting>
  <pageMargins left="0.7" right="0.7" top="0.78740157499999996" bottom="0.78740157499999996" header="0.3" footer="0.3"/>
  <pageSetup paperSize="9" scale="48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42"/>
  <sheetViews>
    <sheetView topLeftCell="A13" workbookViewId="0">
      <selection activeCell="E6" sqref="E6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7.33203125" customWidth="1"/>
    <col min="41" max="41" width="9.664062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2" t="s">
        <v>45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45505</v>
      </c>
      <c r="F5" s="111"/>
      <c r="G5" s="12"/>
      <c r="H5" s="12" t="s">
        <v>11</v>
      </c>
      <c r="I5" s="12"/>
      <c r="J5" s="112" t="s">
        <v>34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5</v>
      </c>
      <c r="G6" s="12"/>
      <c r="H6" s="48">
        <f>+E5</f>
        <v>45505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44"/>
      <c r="D8" s="45" t="str">
        <f>IF($F6=1,"Sun","")</f>
        <v/>
      </c>
      <c r="E8" s="45" t="str">
        <f>IF($F6=2,"Mo",IF(D8="","","Mo"))</f>
        <v/>
      </c>
      <c r="F8" s="45" t="str">
        <f>IF($F6=3,"Tue",IF(E8="","","Tue"))</f>
        <v/>
      </c>
      <c r="G8" s="45" t="str">
        <f>IF($F6=4,"Wed",IF(F8="","","Wed"))</f>
        <v/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>IF(WEEKDAY(1+P9+$H6,2)=1,"Sun",IF(WEEKDAY(1+P9+$H6,2)=2,"Mo",IF(WEEKDAY(1+P9+$H6,2)=3,"Tue",IF(WEEKDAY(1+P9+$H6,2)=4,"Wed",IF(WEEKDAY(1+P9+$H6,2)=5,"Thu",IF(WEEKDAY(1+P9+$H6,2)=6,"Fri","Sat"))))))</f>
        <v>Sat</v>
      </c>
      <c r="R8" s="45" t="str">
        <f>IF(WEEKDAY(1+Q9+$H6,2)=1,"Sun",IF(WEEKDAY(1+Q9+$H6,2)=2,"Mo",IF(WEEKDAY(1+Q9+$H6,2)=3,"Tue",IF(WEEKDAY(1+Q9+$H6,2)=4,"Wed",IF(WEEKDAY(1+Q9+$H6,2)=5,"Thu",IF(WEEKDAY(1+Q9+$H6,2)=6,"Fri","Sat"))))))</f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45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5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5" t="str">
        <f t="shared" si="1"/>
        <v>Fri</v>
      </c>
      <c r="AL8" s="45" t="str">
        <f t="shared" si="1"/>
        <v>Sat</v>
      </c>
      <c r="AM8" s="45" t="str">
        <f t="shared" si="1"/>
        <v/>
      </c>
      <c r="AN8" s="12"/>
      <c r="AO8" s="12"/>
    </row>
    <row r="9" spans="1:41" ht="26.25" customHeight="1">
      <c r="A9" s="129" t="s">
        <v>3</v>
      </c>
      <c r="B9" s="130"/>
      <c r="C9" s="44"/>
      <c r="D9" s="46" t="str">
        <f>IF(F6=1,1,"")</f>
        <v/>
      </c>
      <c r="E9" s="46" t="str">
        <f>IF(F6=2,1,IF(D9="","",D9+1))</f>
        <v/>
      </c>
      <c r="F9" s="46" t="str">
        <f>IF(F6=3,1,IF(E9="","",E9+1))</f>
        <v/>
      </c>
      <c r="G9" s="46" t="str">
        <f>IF(F6=4,1,IF(F9="","",F9+1))</f>
        <v/>
      </c>
      <c r="H9" s="46">
        <f>IF(F6=5,1,IF(G9="","",G9+1))</f>
        <v>1</v>
      </c>
      <c r="I9" s="46">
        <f>IF(F6=6,1,IF(H9="","",H9+1))</f>
        <v>2</v>
      </c>
      <c r="J9" s="46">
        <f>IF(F6=7,1,IF(I9="","",I9+1))</f>
        <v>3</v>
      </c>
      <c r="K9" s="46">
        <f>1+J9</f>
        <v>4</v>
      </c>
      <c r="L9" s="46">
        <f t="shared" ref="L9:AG9" si="2">1+K9</f>
        <v>5</v>
      </c>
      <c r="M9" s="46">
        <f t="shared" si="2"/>
        <v>6</v>
      </c>
      <c r="N9" s="46">
        <f t="shared" si="2"/>
        <v>7</v>
      </c>
      <c r="O9" s="46">
        <f t="shared" si="2"/>
        <v>8</v>
      </c>
      <c r="P9" s="46">
        <f t="shared" si="2"/>
        <v>9</v>
      </c>
      <c r="Q9" s="46">
        <f>1+P9</f>
        <v>10</v>
      </c>
      <c r="R9" s="46">
        <f>1+Q9</f>
        <v>11</v>
      </c>
      <c r="S9" s="46">
        <f t="shared" si="2"/>
        <v>12</v>
      </c>
      <c r="T9" s="46">
        <f t="shared" si="2"/>
        <v>13</v>
      </c>
      <c r="U9" s="46">
        <f t="shared" si="2"/>
        <v>14</v>
      </c>
      <c r="V9" s="46">
        <f t="shared" si="2"/>
        <v>15</v>
      </c>
      <c r="W9" s="46">
        <f t="shared" si="2"/>
        <v>16</v>
      </c>
      <c r="X9" s="46">
        <f t="shared" si="2"/>
        <v>17</v>
      </c>
      <c r="Y9" s="46">
        <f t="shared" si="2"/>
        <v>18</v>
      </c>
      <c r="Z9" s="46">
        <f t="shared" si="2"/>
        <v>19</v>
      </c>
      <c r="AA9" s="46">
        <f t="shared" si="2"/>
        <v>20</v>
      </c>
      <c r="AB9" s="46">
        <f t="shared" si="2"/>
        <v>21</v>
      </c>
      <c r="AC9" s="46">
        <f t="shared" si="2"/>
        <v>22</v>
      </c>
      <c r="AD9" s="46">
        <f t="shared" si="2"/>
        <v>23</v>
      </c>
      <c r="AE9" s="46">
        <f t="shared" si="2"/>
        <v>24</v>
      </c>
      <c r="AF9" s="46">
        <f t="shared" si="2"/>
        <v>25</v>
      </c>
      <c r="AG9" s="46">
        <f t="shared" si="2"/>
        <v>26</v>
      </c>
      <c r="AH9" s="46">
        <f>IF(1+AG9&gt;=32,"",1+AG9)</f>
        <v>27</v>
      </c>
      <c r="AI9" s="46">
        <f>IF(AH9="","",IF(1+AH9&gt;=32,"",1+AH9))</f>
        <v>28</v>
      </c>
      <c r="AJ9" s="46">
        <f>IF(AI9="","",IF(1+AI9&gt;=32,"",1+AI9))</f>
        <v>29</v>
      </c>
      <c r="AK9" s="46">
        <f>IF(AJ9="","",IF(1+AJ9&gt;=32,"",1+AJ9))</f>
        <v>30</v>
      </c>
      <c r="AL9" s="46">
        <f>IF(AK9="","",IF(1+AK9&gt;=32,"",1+AK9))</f>
        <v>31</v>
      </c>
      <c r="AM9" s="46" t="str">
        <f>IF(AL9="","",IF(1+AL9&gt;=32,"",1+AL9))</f>
        <v/>
      </c>
      <c r="AN9" s="12"/>
      <c r="AO9" s="12"/>
    </row>
    <row r="10" spans="1:41" ht="69" customHeight="1">
      <c r="A10" s="131" t="s">
        <v>41</v>
      </c>
      <c r="B10" s="132"/>
      <c r="C10" s="4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" customHeight="1">
      <c r="A12" s="43" t="s">
        <v>15</v>
      </c>
      <c r="B12" s="43" t="s">
        <v>14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">
        <f t="shared" ref="AN13:AN26" si="3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1">
        <f t="shared" si="3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1">
        <f t="shared" si="3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1">
        <f t="shared" si="3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8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1">
        <f t="shared" si="3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">
        <f t="shared" si="3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8"/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">
        <f t="shared" si="3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1">
        <f t="shared" si="3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">
        <f t="shared" si="3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">
        <f t="shared" si="3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>SUM(J13:J22)</f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6">
        <f t="shared" si="4"/>
        <v>0</v>
      </c>
      <c r="AM23" s="6"/>
      <c r="AN23" s="6">
        <f t="shared" si="3"/>
        <v>0</v>
      </c>
      <c r="AO23" s="65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1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49"/>
      <c r="AN24" s="1">
        <f t="shared" si="3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3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1">
        <f t="shared" si="3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3"/>
        <v>0</v>
      </c>
      <c r="AO26" s="66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1" customFormat="1" ht="18.75" customHeight="1">
      <c r="A31" s="144" t="s">
        <v>21</v>
      </c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34"/>
    </row>
    <row r="32" spans="1:41" s="41" customFormat="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34"/>
    </row>
    <row r="33" spans="1:41" s="41" customFormat="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34"/>
    </row>
    <row r="34" spans="1:41" s="41" customFormat="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34"/>
    </row>
    <row r="35" spans="1:41" s="41" customFormat="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34"/>
    </row>
    <row r="36" spans="1:41" s="41" customFormat="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34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54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4Mj6mMoVZxsB7qwzo/gLPyNsfmccSk1cd1NSQW7QgLju6Texy0z/r+8nECenvD3twMmb3N9C912hfDZ5jcNbMA==" saltValue="T//u8bQb6xQ0+Pi+lGIbMA==" spinCount="100000" sheet="1" objects="1" scenarios="1"/>
  <mergeCells count="26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G13:G22 G24:G25">
    <cfRule type="expression" dxfId="256" priority="29">
      <formula>CELL("inhalt",G$8)=""</formula>
    </cfRule>
  </conditionalFormatting>
  <conditionalFormatting sqref="G9:G10">
    <cfRule type="expression" dxfId="255" priority="54">
      <formula>CELL("inhalt",G$8)=""</formula>
    </cfRule>
  </conditionalFormatting>
  <conditionalFormatting sqref="H8:AM8">
    <cfRule type="expression" dxfId="254" priority="49">
      <formula>CELL("inhalt",H$8)=""</formula>
    </cfRule>
  </conditionalFormatting>
  <conditionalFormatting sqref="D8:F8">
    <cfRule type="expression" dxfId="253" priority="40">
      <formula>CELL("inhalt",D$8)=""</formula>
    </cfRule>
  </conditionalFormatting>
  <conditionalFormatting sqref="G9:G10">
    <cfRule type="expression" dxfId="252" priority="53">
      <formula>G$10="NB"</formula>
    </cfRule>
    <cfRule type="expression" dxfId="251" priority="55">
      <formula>OR(G$8="Sat",G$8="Sun")</formula>
    </cfRule>
  </conditionalFormatting>
  <conditionalFormatting sqref="H9:AM10">
    <cfRule type="expression" dxfId="250" priority="51">
      <formula>CELL("inhalt",H$8)=""</formula>
    </cfRule>
  </conditionalFormatting>
  <conditionalFormatting sqref="H9:AM10">
    <cfRule type="expression" dxfId="249" priority="50">
      <formula>H$10="NB"</formula>
    </cfRule>
    <cfRule type="expression" dxfId="248" priority="52">
      <formula>OR(H$8="Sat",H$8="Sun")</formula>
    </cfRule>
  </conditionalFormatting>
  <conditionalFormatting sqref="H8:AM8">
    <cfRule type="expression" dxfId="247" priority="47">
      <formula>OR(H$8="Sat",H$8="Sun")</formula>
    </cfRule>
    <cfRule type="expression" dxfId="246" priority="48">
      <formula>H$10="NB"</formula>
    </cfRule>
  </conditionalFormatting>
  <conditionalFormatting sqref="D9:F10">
    <cfRule type="expression" dxfId="245" priority="45">
      <formula>CELL("inhalt",D$8)=""</formula>
    </cfRule>
  </conditionalFormatting>
  <conditionalFormatting sqref="D9:F10">
    <cfRule type="expression" dxfId="244" priority="44">
      <formula>D$10="NB"</formula>
    </cfRule>
    <cfRule type="expression" dxfId="243" priority="46">
      <formula>OR(D$8="Sat",D$8="Sun")</formula>
    </cfRule>
  </conditionalFormatting>
  <conditionalFormatting sqref="G8">
    <cfRule type="expression" dxfId="242" priority="43">
      <formula>CELL("inhalt",G$8)=""</formula>
    </cfRule>
  </conditionalFormatting>
  <conditionalFormatting sqref="G8">
    <cfRule type="expression" dxfId="241" priority="41">
      <formula>OR(G$8="Sat",G$8="Sun")</formula>
    </cfRule>
    <cfRule type="expression" dxfId="240" priority="42">
      <formula>G$10="NB"</formula>
    </cfRule>
  </conditionalFormatting>
  <conditionalFormatting sqref="D8:F8">
    <cfRule type="expression" dxfId="239" priority="38">
      <formula>OR(D$8="Sat",D$8="Sun")</formula>
    </cfRule>
    <cfRule type="expression" dxfId="238" priority="39">
      <formula>D$10="NB"</formula>
    </cfRule>
  </conditionalFormatting>
  <conditionalFormatting sqref="D26">
    <cfRule type="expression" dxfId="237" priority="19">
      <formula>CELL("inhalt",D$8)=""</formula>
    </cfRule>
  </conditionalFormatting>
  <conditionalFormatting sqref="H13:AM22 H24:AM25">
    <cfRule type="expression" dxfId="236" priority="14">
      <formula>CELL("inhalt",H$8)=""</formula>
    </cfRule>
  </conditionalFormatting>
  <conditionalFormatting sqref="E13:E22 E24:E25">
    <cfRule type="expression" dxfId="235" priority="35">
      <formula>CELL("inhalt",E$8)=""</formula>
    </cfRule>
    <cfRule type="expression" dxfId="234" priority="36">
      <formula>WEEKDAY(E$8,2)&gt;5</formula>
    </cfRule>
  </conditionalFormatting>
  <conditionalFormatting sqref="E13:E22 E24:E25">
    <cfRule type="expression" dxfId="233" priority="34">
      <formula>WEEKDAY(E$8,2)&gt;5</formula>
    </cfRule>
  </conditionalFormatting>
  <conditionalFormatting sqref="G13:G22 G24:G25">
    <cfRule type="expression" dxfId="232" priority="30">
      <formula>WEEKDAY(G$8,2)&gt;5</formula>
    </cfRule>
  </conditionalFormatting>
  <conditionalFormatting sqref="E23:G23">
    <cfRule type="expression" dxfId="231" priority="28">
      <formula>CELL("inhalt",E$8)=""</formula>
    </cfRule>
  </conditionalFormatting>
  <conditionalFormatting sqref="E23:G23">
    <cfRule type="expression" dxfId="230" priority="27">
      <formula>CELL("inhalt",E$8)=""</formula>
    </cfRule>
  </conditionalFormatting>
  <conditionalFormatting sqref="E26:G26">
    <cfRule type="expression" dxfId="229" priority="26">
      <formula>CELL("inhalt",E$8)=""</formula>
    </cfRule>
  </conditionalFormatting>
  <conditionalFormatting sqref="E26:G26">
    <cfRule type="expression" dxfId="228" priority="25">
      <formula>CELL("inhalt",E$8)=""</formula>
    </cfRule>
  </conditionalFormatting>
  <conditionalFormatting sqref="D13:D22 D24:D25">
    <cfRule type="expression" dxfId="227" priority="23">
      <formula>CELL("inhalt",D$8)=""</formula>
    </cfRule>
    <cfRule type="expression" dxfId="226" priority="24">
      <formula>WEEKDAY(D$8,2)&gt;5</formula>
    </cfRule>
  </conditionalFormatting>
  <conditionalFormatting sqref="D13:D22 D24:D25">
    <cfRule type="expression" dxfId="225" priority="22">
      <formula>WEEKDAY(D$8,2)&gt;5</formula>
    </cfRule>
  </conditionalFormatting>
  <conditionalFormatting sqref="D23">
    <cfRule type="expression" dxfId="224" priority="21">
      <formula>CELL("inhalt",D$8)=""</formula>
    </cfRule>
  </conditionalFormatting>
  <conditionalFormatting sqref="D23">
    <cfRule type="expression" dxfId="223" priority="20">
      <formula>CELL("inhalt",D$8)=""</formula>
    </cfRule>
  </conditionalFormatting>
  <conditionalFormatting sqref="D26">
    <cfRule type="expression" dxfId="222" priority="18">
      <formula>CELL("inhalt",D$8)=""</formula>
    </cfRule>
  </conditionalFormatting>
  <conditionalFormatting sqref="G13:G26">
    <cfRule type="expression" dxfId="221" priority="17">
      <formula>G$10="NB"</formula>
    </cfRule>
    <cfRule type="expression" dxfId="220" priority="37">
      <formula>OR(G$8="Sat",G$8="Sun")</formula>
    </cfRule>
  </conditionalFormatting>
  <conditionalFormatting sqref="H13:AM22 H24:AM25">
    <cfRule type="expression" dxfId="219" priority="15">
      <formula>WEEKDAY(H$8,2)&gt;5</formula>
    </cfRule>
  </conditionalFormatting>
  <conditionalFormatting sqref="H23:AM23">
    <cfRule type="expression" dxfId="218" priority="13">
      <formula>CELL("inhalt",H$8)=""</formula>
    </cfRule>
  </conditionalFormatting>
  <conditionalFormatting sqref="H23:AM23">
    <cfRule type="expression" dxfId="217" priority="12">
      <formula>CELL("inhalt",H$8)=""</formula>
    </cfRule>
  </conditionalFormatting>
  <conditionalFormatting sqref="H26:AM26">
    <cfRule type="expression" dxfId="216" priority="11">
      <formula>CELL("inhalt",H$8)=""</formula>
    </cfRule>
  </conditionalFormatting>
  <conditionalFormatting sqref="H26:AM26">
    <cfRule type="expression" dxfId="215" priority="10">
      <formula>CELL("inhalt",H$8)=""</formula>
    </cfRule>
  </conditionalFormatting>
  <conditionalFormatting sqref="H13:AM26">
    <cfRule type="expression" dxfId="214" priority="9">
      <formula>H$10="NB"</formula>
    </cfRule>
    <cfRule type="expression" dxfId="213" priority="16">
      <formula>OR(H$8="Sat",H$8="Sun")</formula>
    </cfRule>
  </conditionalFormatting>
  <conditionalFormatting sqref="F13:F22">
    <cfRule type="expression" dxfId="212" priority="6">
      <formula>CELL("inhalt",F$8)=""</formula>
    </cfRule>
  </conditionalFormatting>
  <conditionalFormatting sqref="F13:F22">
    <cfRule type="expression" dxfId="211" priority="7">
      <formula>WEEKDAY(F$8,2)&gt;5</formula>
    </cfRule>
  </conditionalFormatting>
  <conditionalFormatting sqref="F13:F22">
    <cfRule type="expression" dxfId="210" priority="5">
      <formula>F$10="NB"</formula>
    </cfRule>
    <cfRule type="expression" dxfId="209" priority="8">
      <formula>OR(F$8="Sat",F$8="Sun")</formula>
    </cfRule>
  </conditionalFormatting>
  <conditionalFormatting sqref="F24:F25">
    <cfRule type="expression" dxfId="208" priority="2">
      <formula>CELL("inhalt",F$8)=""</formula>
    </cfRule>
  </conditionalFormatting>
  <conditionalFormatting sqref="F24:F25">
    <cfRule type="expression" dxfId="207" priority="3">
      <formula>WEEKDAY(F$8,2)&gt;5</formula>
    </cfRule>
  </conditionalFormatting>
  <conditionalFormatting sqref="F24:F25">
    <cfRule type="expression" dxfId="206" priority="1">
      <formula>F$10="NB"</formula>
    </cfRule>
    <cfRule type="expression" dxfId="205" priority="4">
      <formula>OR(F$8="Sat",F$8="Sun")</formula>
    </cfRule>
  </conditionalFormatting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42"/>
  <sheetViews>
    <sheetView topLeftCell="A10" workbookViewId="0">
      <selection activeCell="F29" sqref="F29"/>
    </sheetView>
  </sheetViews>
  <sheetFormatPr baseColWidth="10" defaultRowHeight="14.4"/>
  <cols>
    <col min="1" max="1" width="6" customWidth="1"/>
    <col min="2" max="2" width="13.4414062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8.21875" customWidth="1"/>
    <col min="41" max="41" width="10.21875" customWidth="1"/>
  </cols>
  <sheetData>
    <row r="1" spans="1:41" ht="18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2" t="s">
        <v>53</v>
      </c>
      <c r="W1" s="52"/>
      <c r="X1" s="53">
        <f>(January!X1)</f>
        <v>0</v>
      </c>
      <c r="Y1" s="12"/>
      <c r="Z1" s="12"/>
      <c r="AB1" s="52"/>
      <c r="AC1" s="52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">
      <c r="A2" s="11"/>
      <c r="B2" s="11"/>
      <c r="D2" s="51"/>
      <c r="O2" s="11"/>
    </row>
    <row r="3" spans="1:41" ht="36" customHeight="1">
      <c r="A3" s="113" t="s">
        <v>5</v>
      </c>
      <c r="B3" s="113"/>
      <c r="C3" s="133">
        <f>(January!C3)</f>
        <v>0</v>
      </c>
      <c r="D3" s="133"/>
      <c r="E3" s="133"/>
      <c r="F3" s="133"/>
      <c r="G3" s="133"/>
      <c r="H3" s="133"/>
      <c r="I3" s="133"/>
      <c r="J3" s="133"/>
      <c r="K3" s="12"/>
      <c r="L3" s="112" t="s">
        <v>23</v>
      </c>
      <c r="M3" s="112"/>
      <c r="N3" s="112"/>
      <c r="O3" s="143">
        <f>(January!O3)</f>
        <v>0</v>
      </c>
      <c r="P3" s="133"/>
      <c r="Q3" s="12"/>
      <c r="R3" s="12"/>
      <c r="S3" s="12" t="s">
        <v>52</v>
      </c>
      <c r="T3" s="12"/>
      <c r="U3" s="12"/>
      <c r="V3" s="133">
        <f>(January!V3)</f>
        <v>0</v>
      </c>
      <c r="W3" s="133"/>
      <c r="X3" s="133"/>
      <c r="Y3" s="133"/>
      <c r="Z3" s="133"/>
      <c r="AA3" s="133"/>
      <c r="AB3" s="133"/>
      <c r="AC3" s="1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4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111">
        <v>45536</v>
      </c>
      <c r="F5" s="111"/>
      <c r="G5" s="12"/>
      <c r="H5" s="12" t="s">
        <v>11</v>
      </c>
      <c r="I5" s="12"/>
      <c r="J5" s="112" t="s">
        <v>39</v>
      </c>
      <c r="K5" s="112"/>
      <c r="L5" s="12"/>
      <c r="M5" s="12"/>
      <c r="N5" s="12"/>
      <c r="O5" s="12" t="s">
        <v>19</v>
      </c>
      <c r="P5" s="12"/>
      <c r="Q5" s="25"/>
      <c r="R5" s="12" t="s">
        <v>26</v>
      </c>
      <c r="S5" s="62"/>
      <c r="T5" s="12"/>
      <c r="U5" s="25"/>
      <c r="V5" s="12" t="s">
        <v>50</v>
      </c>
      <c r="W5" s="62"/>
      <c r="X5" s="12"/>
      <c r="Y5" s="12"/>
      <c r="Z5" s="12"/>
      <c r="AA5" s="12"/>
      <c r="AB5" s="12"/>
      <c r="AC5" s="12"/>
      <c r="AD5" s="12"/>
      <c r="AE5" s="55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7">
        <f>WEEKDAY(H6,1)</f>
        <v>1</v>
      </c>
      <c r="G6" s="12"/>
      <c r="H6" s="48">
        <f>+E5</f>
        <v>45536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4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29" t="s">
        <v>2</v>
      </c>
      <c r="B8" s="130"/>
      <c r="C8" s="44"/>
      <c r="D8" s="45" t="str">
        <f>IF($F6=1,"Sun","")</f>
        <v>Sun</v>
      </c>
      <c r="E8" s="45" t="str">
        <f>IF($F6=2,"Mo",IF(D8="","","Mo"))</f>
        <v>Mo</v>
      </c>
      <c r="F8" s="45" t="str">
        <f>IF($F6=3,"Tue",IF(E8="","","Tue"))</f>
        <v>Tue</v>
      </c>
      <c r="G8" s="45" t="str">
        <f>IF($F6=4,"Wed",IF(F8="","","Wed"))</f>
        <v>Wed</v>
      </c>
      <c r="H8" s="45" t="str">
        <f>IF($F6=5,"Thu",IF(G8="","","Thu"))</f>
        <v>Thu</v>
      </c>
      <c r="I8" s="45" t="str">
        <f>IF($F6=6,"Fri",IF(H8="","","Fri"))</f>
        <v>Fri</v>
      </c>
      <c r="J8" s="45" t="str">
        <f>IF($F6=7,"Sat",IF(I8="","","Sat"))</f>
        <v>Sat</v>
      </c>
      <c r="K8" s="45" t="str">
        <f>IF(WEEKDAY(1+J9+$H6,2)=1,"Sun",IF(WEEKDAY(1+J9+$H6,2)=2,"Mo",IF(WEEKDAY(1+J9+$H6,2)=3,"Tue",IF(WEEKDAY(1+J9+$H6,2)=4,"Wed",IF(WEEKDAY(1+J9+$H6,2)=5,"Thu",IF(WEEKDAY(1+J9+$H6,2)=6,"Fri","Sat"))))))</f>
        <v>Sun</v>
      </c>
      <c r="L8" s="45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5" t="str">
        <f t="shared" si="0"/>
        <v>Tue</v>
      </c>
      <c r="N8" s="45" t="str">
        <f t="shared" si="0"/>
        <v>Wed</v>
      </c>
      <c r="O8" s="45" t="str">
        <f t="shared" si="0"/>
        <v>Thu</v>
      </c>
      <c r="P8" s="45" t="str">
        <f t="shared" si="0"/>
        <v>Fri</v>
      </c>
      <c r="Q8" s="45" t="str">
        <f t="shared" si="0"/>
        <v>Sat</v>
      </c>
      <c r="R8" s="45" t="str">
        <f t="shared" si="0"/>
        <v>Sun</v>
      </c>
      <c r="S8" s="45" t="str">
        <f t="shared" si="0"/>
        <v>Mo</v>
      </c>
      <c r="T8" s="45" t="str">
        <f t="shared" si="0"/>
        <v>Tue</v>
      </c>
      <c r="U8" s="45" t="str">
        <f t="shared" si="0"/>
        <v>Wed</v>
      </c>
      <c r="V8" s="45" t="str">
        <f t="shared" si="0"/>
        <v>Thu</v>
      </c>
      <c r="W8" s="45" t="str">
        <f t="shared" si="0"/>
        <v>Fri</v>
      </c>
      <c r="X8" s="45" t="str">
        <f t="shared" si="0"/>
        <v>Sat</v>
      </c>
      <c r="Y8" s="45" t="str">
        <f t="shared" si="0"/>
        <v>Sun</v>
      </c>
      <c r="Z8" s="45" t="str">
        <f t="shared" si="0"/>
        <v>Mo</v>
      </c>
      <c r="AA8" s="45" t="str">
        <f t="shared" si="0"/>
        <v>Tue</v>
      </c>
      <c r="AB8" s="45" t="str">
        <f t="shared" si="0"/>
        <v>Wed</v>
      </c>
      <c r="AC8" s="45" t="str">
        <f t="shared" si="0"/>
        <v>Thu</v>
      </c>
      <c r="AD8" s="45" t="str">
        <f t="shared" si="0"/>
        <v>Fri</v>
      </c>
      <c r="AE8" s="45" t="str">
        <f t="shared" si="0"/>
        <v>Sat</v>
      </c>
      <c r="AF8" s="45" t="str">
        <f t="shared" si="0"/>
        <v>Sun</v>
      </c>
      <c r="AG8" s="45" t="str">
        <f t="shared" si="0"/>
        <v>Mo</v>
      </c>
      <c r="AH8" s="45" t="str">
        <f t="shared" si="0"/>
        <v>Tue</v>
      </c>
      <c r="AI8" s="87" t="str">
        <f>IF(AH9="","",IF(1+AH9&gt;=30,"",IF(WEEKDAY(1+AH9+$H6,2)=1,"Sun",IF(WEEKDAY(1+AH9+$H6,2)=2,"Mo",IF(WEEKDAY(1+AH9+$H6,2)=3,"Tue",IF(WEEKDAY(1+AH9+$H6,2)=4,"Wed",IF(WEEKDAY(1+AH9+$H6,2)=5,"Thu",IF(WEEKDAY(1+AH9+$H6,2)=6,"Fri","Sat"))))))))</f>
        <v/>
      </c>
      <c r="AJ8" s="87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87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87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87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29" t="s">
        <v>3</v>
      </c>
      <c r="B9" s="130"/>
      <c r="C9" s="44"/>
      <c r="D9" s="46">
        <f>IF(F6=1,1,"")</f>
        <v>1</v>
      </c>
      <c r="E9" s="46">
        <f>IF(F6=2,1,IF(D9="","",D9+1))</f>
        <v>2</v>
      </c>
      <c r="F9" s="46">
        <f>IF(F6=3,1,IF(E9="","",E9+1))</f>
        <v>3</v>
      </c>
      <c r="G9" s="46">
        <f>IF(F6=4,1,IF(F9="","",F9+1))</f>
        <v>4</v>
      </c>
      <c r="H9" s="46">
        <f>IF(F6=5,1,IF(G9="","",G9+1))</f>
        <v>5</v>
      </c>
      <c r="I9" s="46">
        <f>IF(F6=6,1,IF(H9="","",H9+1))</f>
        <v>6</v>
      </c>
      <c r="J9" s="46">
        <f>IF(F6=7,1,IF(I9="","",I9+1))</f>
        <v>7</v>
      </c>
      <c r="K9" s="46">
        <f>1+J9</f>
        <v>8</v>
      </c>
      <c r="L9" s="46">
        <f t="shared" ref="L9:AG9" si="1">1+K9</f>
        <v>9</v>
      </c>
      <c r="M9" s="46">
        <f t="shared" si="1"/>
        <v>10</v>
      </c>
      <c r="N9" s="46">
        <f t="shared" si="1"/>
        <v>11</v>
      </c>
      <c r="O9" s="46">
        <f t="shared" si="1"/>
        <v>12</v>
      </c>
      <c r="P9" s="46">
        <f t="shared" si="1"/>
        <v>13</v>
      </c>
      <c r="Q9" s="46">
        <f t="shared" si="1"/>
        <v>14</v>
      </c>
      <c r="R9" s="46">
        <f t="shared" si="1"/>
        <v>15</v>
      </c>
      <c r="S9" s="46">
        <f t="shared" si="1"/>
        <v>16</v>
      </c>
      <c r="T9" s="46">
        <f t="shared" si="1"/>
        <v>17</v>
      </c>
      <c r="U9" s="46">
        <f t="shared" si="1"/>
        <v>18</v>
      </c>
      <c r="V9" s="46">
        <f t="shared" si="1"/>
        <v>19</v>
      </c>
      <c r="W9" s="46">
        <f t="shared" si="1"/>
        <v>20</v>
      </c>
      <c r="X9" s="46">
        <f t="shared" si="1"/>
        <v>21</v>
      </c>
      <c r="Y9" s="46">
        <f t="shared" si="1"/>
        <v>22</v>
      </c>
      <c r="Z9" s="46">
        <f t="shared" si="1"/>
        <v>23</v>
      </c>
      <c r="AA9" s="46">
        <f t="shared" si="1"/>
        <v>24</v>
      </c>
      <c r="AB9" s="46">
        <f t="shared" si="1"/>
        <v>25</v>
      </c>
      <c r="AC9" s="46">
        <f t="shared" si="1"/>
        <v>26</v>
      </c>
      <c r="AD9" s="46">
        <f t="shared" si="1"/>
        <v>27</v>
      </c>
      <c r="AE9" s="46">
        <f t="shared" si="1"/>
        <v>28</v>
      </c>
      <c r="AF9" s="46">
        <f t="shared" si="1"/>
        <v>29</v>
      </c>
      <c r="AG9" s="46">
        <f t="shared" si="1"/>
        <v>30</v>
      </c>
      <c r="AH9" s="46" t="str">
        <f>IF(1+AG9&gt;=31,"",1+AG9)</f>
        <v/>
      </c>
      <c r="AI9" s="88" t="str">
        <f>IF(AH9="","",IF(1+AH9&gt;=30,"",1+AH9))</f>
        <v/>
      </c>
      <c r="AJ9" s="88" t="str">
        <f>IF(AI9="","",IF(1+AI9&gt;=31,"",1+AI9))</f>
        <v/>
      </c>
      <c r="AK9" s="88" t="str">
        <f>IF(AJ9="","",IF(1+AJ9&gt;=31,"",1+AJ9))</f>
        <v/>
      </c>
      <c r="AL9" s="88" t="str">
        <f>IF(AK9="","",IF(1+AK9&gt;=31,"",1+AK9))</f>
        <v/>
      </c>
      <c r="AM9" s="88" t="str">
        <f>IF(AL9="","",IF(1+AL9&gt;=31,"",1+AL9))</f>
        <v/>
      </c>
      <c r="AN9" s="12"/>
      <c r="AO9" s="12"/>
    </row>
    <row r="10" spans="1:41" ht="69" customHeight="1">
      <c r="A10" s="131" t="s">
        <v>41</v>
      </c>
      <c r="B10" s="132"/>
      <c r="C10" s="4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89"/>
      <c r="AJ10" s="89"/>
      <c r="AK10" s="89"/>
      <c r="AL10" s="89"/>
      <c r="AM10" s="89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90"/>
      <c r="AJ11" s="90"/>
      <c r="AK11" s="90"/>
      <c r="AL11" s="90"/>
      <c r="AM11" s="90"/>
      <c r="AN11" s="12"/>
    </row>
    <row r="12" spans="1:41" ht="31.05" customHeight="1">
      <c r="A12" s="43" t="s">
        <v>15</v>
      </c>
      <c r="B12" s="43" t="s">
        <v>14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91"/>
      <c r="AJ12" s="91"/>
      <c r="AK12" s="91"/>
      <c r="AL12" s="91"/>
      <c r="AM12" s="102"/>
      <c r="AN12" s="56" t="s">
        <v>4</v>
      </c>
      <c r="AO12" s="56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93"/>
      <c r="AJ13" s="93"/>
      <c r="AK13" s="93"/>
      <c r="AL13" s="93"/>
      <c r="AM13" s="93"/>
      <c r="AN13" s="1">
        <f t="shared" ref="AN13:AN26" si="2">SUM(D13:AM13)</f>
        <v>0</v>
      </c>
      <c r="AO13" s="58" t="e">
        <f>AN13/U5</f>
        <v>#DIV/0!</v>
      </c>
    </row>
    <row r="14" spans="1:41" ht="32.25" customHeight="1">
      <c r="A14" s="1" t="s">
        <v>15</v>
      </c>
      <c r="B14" s="69">
        <f>January!B14</f>
        <v>0</v>
      </c>
      <c r="C14" s="1" t="s">
        <v>13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94"/>
      <c r="AJ14" s="94"/>
      <c r="AK14" s="94"/>
      <c r="AL14" s="94"/>
      <c r="AM14" s="94"/>
      <c r="AN14" s="1">
        <f t="shared" si="2"/>
        <v>0</v>
      </c>
      <c r="AO14" s="58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93"/>
      <c r="AJ15" s="93"/>
      <c r="AK15" s="93"/>
      <c r="AL15" s="93"/>
      <c r="AM15" s="93"/>
      <c r="AN15" s="1">
        <f t="shared" si="2"/>
        <v>0</v>
      </c>
      <c r="AO15" s="58" t="e">
        <f>AN15/U5</f>
        <v>#DIV/0!</v>
      </c>
    </row>
    <row r="16" spans="1:41" ht="32.25" customHeight="1">
      <c r="A16" s="1" t="s">
        <v>15</v>
      </c>
      <c r="B16" s="69">
        <f>January!B16</f>
        <v>0</v>
      </c>
      <c r="C16" s="1" t="s">
        <v>13</v>
      </c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94"/>
      <c r="AJ16" s="94"/>
      <c r="AK16" s="94"/>
      <c r="AL16" s="94"/>
      <c r="AM16" s="94"/>
      <c r="AN16" s="1">
        <f t="shared" si="2"/>
        <v>0</v>
      </c>
      <c r="AO16" s="58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93"/>
      <c r="AJ17" s="93"/>
      <c r="AK17" s="93"/>
      <c r="AL17" s="93"/>
      <c r="AM17" s="93"/>
      <c r="AN17" s="1">
        <f t="shared" si="2"/>
        <v>0</v>
      </c>
      <c r="AO17" s="58" t="e">
        <f>AN17/U5</f>
        <v>#DIV/0!</v>
      </c>
    </row>
    <row r="18" spans="1:41" ht="32.25" customHeight="1">
      <c r="A18" s="1" t="s">
        <v>15</v>
      </c>
      <c r="B18" s="69">
        <f>January!B18</f>
        <v>0</v>
      </c>
      <c r="C18" s="1" t="s">
        <v>13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94"/>
      <c r="AJ18" s="94"/>
      <c r="AK18" s="94"/>
      <c r="AL18" s="94"/>
      <c r="AM18" s="94"/>
      <c r="AN18" s="1">
        <f t="shared" si="2"/>
        <v>0</v>
      </c>
      <c r="AO18" s="58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93"/>
      <c r="AJ19" s="93"/>
      <c r="AK19" s="93"/>
      <c r="AL19" s="93"/>
      <c r="AM19" s="93"/>
      <c r="AN19" s="1">
        <f t="shared" si="2"/>
        <v>0</v>
      </c>
      <c r="AO19" s="58" t="e">
        <f>AN19/U5</f>
        <v>#DIV/0!</v>
      </c>
    </row>
    <row r="20" spans="1:41" ht="32.25" customHeight="1">
      <c r="A20" s="1" t="s">
        <v>15</v>
      </c>
      <c r="B20" s="69">
        <f>January!B20</f>
        <v>0</v>
      </c>
      <c r="C20" s="1" t="s">
        <v>13</v>
      </c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94"/>
      <c r="AJ20" s="94"/>
      <c r="AK20" s="94"/>
      <c r="AL20" s="94"/>
      <c r="AM20" s="94"/>
      <c r="AN20" s="1">
        <f t="shared" si="2"/>
        <v>0</v>
      </c>
      <c r="AO20" s="58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93"/>
      <c r="AJ21" s="93"/>
      <c r="AK21" s="93"/>
      <c r="AL21" s="93"/>
      <c r="AM21" s="93"/>
      <c r="AN21" s="1">
        <f t="shared" si="2"/>
        <v>0</v>
      </c>
      <c r="AO21" s="58" t="e">
        <f>AN21/U5</f>
        <v>#DIV/0!</v>
      </c>
    </row>
    <row r="22" spans="1:41" ht="32.25" customHeight="1" thickBot="1">
      <c r="A22" s="1" t="s">
        <v>15</v>
      </c>
      <c r="B22" s="69">
        <f>January!B22</f>
        <v>0</v>
      </c>
      <c r="C22" s="1" t="s">
        <v>13</v>
      </c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94"/>
      <c r="AJ22" s="94"/>
      <c r="AK22" s="94"/>
      <c r="AL22" s="94"/>
      <c r="AM22" s="94"/>
      <c r="AN22" s="1">
        <f t="shared" si="2"/>
        <v>0</v>
      </c>
      <c r="AO22" s="58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3">SUM(D13:D22)</f>
        <v>0</v>
      </c>
      <c r="E23" s="6">
        <f t="shared" ref="E23:F23" si="4">SUM(E13:E22)</f>
        <v>0</v>
      </c>
      <c r="F23" s="6">
        <f t="shared" si="4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95">
        <f t="shared" si="3"/>
        <v>0</v>
      </c>
      <c r="AJ23" s="95">
        <f t="shared" si="3"/>
        <v>0</v>
      </c>
      <c r="AK23" s="95">
        <f t="shared" si="3"/>
        <v>0</v>
      </c>
      <c r="AL23" s="95">
        <f t="shared" si="3"/>
        <v>0</v>
      </c>
      <c r="AM23" s="95"/>
      <c r="AN23" s="6">
        <f t="shared" si="2"/>
        <v>0</v>
      </c>
      <c r="AO23" s="65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97"/>
      <c r="AJ24" s="97"/>
      <c r="AK24" s="97"/>
      <c r="AL24" s="97"/>
      <c r="AM24" s="103"/>
      <c r="AN24" s="1">
        <f t="shared" si="2"/>
        <v>0</v>
      </c>
      <c r="AO24" s="58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99"/>
      <c r="AJ25" s="99"/>
      <c r="AK25" s="99"/>
      <c r="AL25" s="99"/>
      <c r="AM25" s="99"/>
      <c r="AN25" s="1">
        <f t="shared" si="2"/>
        <v>0</v>
      </c>
      <c r="AO25" s="58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ref="E26:F26" si="6">SUM(E23:E25)</f>
        <v>0</v>
      </c>
      <c r="F26" s="7">
        <f t="shared" si="6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100">
        <f t="shared" si="5"/>
        <v>0</v>
      </c>
      <c r="AJ26" s="100">
        <f t="shared" si="5"/>
        <v>0</v>
      </c>
      <c r="AK26" s="100">
        <f t="shared" si="5"/>
        <v>0</v>
      </c>
      <c r="AL26" s="100">
        <f t="shared" si="5"/>
        <v>0</v>
      </c>
      <c r="AM26" s="100"/>
      <c r="AN26" s="7">
        <f t="shared" si="2"/>
        <v>0</v>
      </c>
      <c r="AO26" s="66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113" t="s">
        <v>19</v>
      </c>
      <c r="B28" s="113"/>
      <c r="C28" s="133">
        <f>(January!C28)</f>
        <v>0</v>
      </c>
      <c r="D28" s="133"/>
      <c r="E28" s="133"/>
      <c r="F28" s="133"/>
      <c r="G28" s="133"/>
      <c r="H28" s="112" t="s">
        <v>20</v>
      </c>
      <c r="I28" s="113"/>
      <c r="J28" s="109"/>
      <c r="K28" s="110"/>
      <c r="L28" s="110"/>
      <c r="M28" s="110"/>
      <c r="N28" s="110"/>
      <c r="O28" s="110"/>
      <c r="P28" s="110"/>
      <c r="Q28" s="12"/>
      <c r="R28" s="112" t="s">
        <v>12</v>
      </c>
      <c r="S28" s="112"/>
      <c r="T28" s="112"/>
      <c r="U28" s="112"/>
      <c r="V28" s="133">
        <f>(January!V28)</f>
        <v>0</v>
      </c>
      <c r="W28" s="133"/>
      <c r="X28" s="133"/>
      <c r="Y28" s="133"/>
      <c r="Z28" s="133"/>
      <c r="AA28" s="113" t="s">
        <v>20</v>
      </c>
      <c r="AB28" s="113"/>
      <c r="AC28" s="109"/>
      <c r="AD28" s="110"/>
      <c r="AE28" s="110"/>
      <c r="AF28" s="110"/>
      <c r="AG28" s="110"/>
      <c r="AH28" s="110"/>
      <c r="AI28" s="110"/>
      <c r="AJ28" s="12"/>
      <c r="AK28" s="12"/>
      <c r="AL28" s="12"/>
      <c r="AM28" s="12"/>
      <c r="AN28" s="12"/>
      <c r="AO28" s="12"/>
    </row>
    <row r="29" spans="1:41" ht="36" customHeight="1">
      <c r="A29" s="113" t="s">
        <v>27</v>
      </c>
      <c r="B29" s="113"/>
      <c r="C29" s="117"/>
      <c r="D29" s="118"/>
      <c r="E29" s="1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2" t="s">
        <v>27</v>
      </c>
      <c r="S29" s="112"/>
      <c r="T29" s="112"/>
      <c r="U29" s="112"/>
      <c r="V29" s="117"/>
      <c r="W29" s="118"/>
      <c r="X29" s="1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1" customFormat="1" ht="18.75" customHeight="1">
      <c r="A31" s="144"/>
      <c r="B31" s="145"/>
      <c r="C31" s="145"/>
      <c r="D31" s="146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34"/>
    </row>
    <row r="32" spans="1:41" s="41" customFormat="1" ht="18.75" customHeight="1">
      <c r="A32" s="147"/>
      <c r="B32" s="148"/>
      <c r="C32" s="148"/>
      <c r="D32" s="149"/>
      <c r="E32" s="12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34"/>
    </row>
    <row r="33" spans="1:41" s="41" customFormat="1" ht="18.75" customHeight="1">
      <c r="A33" s="147"/>
      <c r="B33" s="148"/>
      <c r="C33" s="148"/>
      <c r="D33" s="149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34"/>
    </row>
    <row r="34" spans="1:41" s="41" customFormat="1" ht="18.75" customHeight="1">
      <c r="A34" s="147"/>
      <c r="B34" s="148"/>
      <c r="C34" s="148"/>
      <c r="D34" s="149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34"/>
    </row>
    <row r="35" spans="1:41" s="41" customFormat="1" ht="18.75" customHeight="1">
      <c r="A35" s="147"/>
      <c r="B35" s="148"/>
      <c r="C35" s="148"/>
      <c r="D35" s="149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34"/>
    </row>
    <row r="36" spans="1:41" s="41" customFormat="1" ht="18.75" customHeight="1">
      <c r="A36" s="150"/>
      <c r="B36" s="151"/>
      <c r="C36" s="151"/>
      <c r="D36" s="152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34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114" t="s">
        <v>43</v>
      </c>
      <c r="B38" s="115"/>
      <c r="C38" s="115"/>
      <c r="D38" s="115"/>
      <c r="E38" s="116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bQgoKZ0N7Mc0ob6P23Prv0yxWSA1UYnK4ruuiO+VCkNHQF3/7Sq6y426/qqFTarcHq5H4PcYZqkAUYi/BcmBtA==" saltValue="4BOK+Mmt023raa0C47C/fw==" spinCount="100000" sheet="1" objects="1" scenarios="1"/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204" priority="47">
      <formula>CELL("inhalt",G$8)=""</formula>
    </cfRule>
  </conditionalFormatting>
  <conditionalFormatting sqref="D26">
    <cfRule type="expression" dxfId="203" priority="37">
      <formula>CELL("inhalt",D$8)=""</formula>
    </cfRule>
  </conditionalFormatting>
  <conditionalFormatting sqref="H13:AM22 H24:AM25">
    <cfRule type="expression" dxfId="202" priority="32">
      <formula>CELL("inhalt",H$8)=""</formula>
    </cfRule>
  </conditionalFormatting>
  <conditionalFormatting sqref="G13:G22 G24:G25">
    <cfRule type="expression" dxfId="201" priority="48">
      <formula>WEEKDAY(G$8,2)&gt;5</formula>
    </cfRule>
  </conditionalFormatting>
  <conditionalFormatting sqref="G23">
    <cfRule type="expression" dxfId="200" priority="46">
      <formula>CELL("inhalt",G$8)=""</formula>
    </cfRule>
  </conditionalFormatting>
  <conditionalFormatting sqref="G23">
    <cfRule type="expression" dxfId="199" priority="45">
      <formula>CELL("inhalt",G$8)=""</formula>
    </cfRule>
  </conditionalFormatting>
  <conditionalFormatting sqref="G26">
    <cfRule type="expression" dxfId="198" priority="44">
      <formula>CELL("inhalt",G$8)=""</formula>
    </cfRule>
  </conditionalFormatting>
  <conditionalFormatting sqref="G26">
    <cfRule type="expression" dxfId="197" priority="43">
      <formula>CELL("inhalt",G$8)=""</formula>
    </cfRule>
  </conditionalFormatting>
  <conditionalFormatting sqref="D13:D22 D24:D25">
    <cfRule type="expression" dxfId="196" priority="41">
      <formula>CELL("inhalt",D$8)=""</formula>
    </cfRule>
    <cfRule type="expression" dxfId="195" priority="42">
      <formula>WEEKDAY(D$8,2)&gt;5</formula>
    </cfRule>
  </conditionalFormatting>
  <conditionalFormatting sqref="D13:D22 D24:D25">
    <cfRule type="expression" dxfId="194" priority="40">
      <formula>WEEKDAY(D$8,2)&gt;5</formula>
    </cfRule>
  </conditionalFormatting>
  <conditionalFormatting sqref="D23">
    <cfRule type="expression" dxfId="193" priority="39">
      <formula>CELL("inhalt",D$8)=""</formula>
    </cfRule>
  </conditionalFormatting>
  <conditionalFormatting sqref="D23">
    <cfRule type="expression" dxfId="192" priority="38">
      <formula>CELL("inhalt",D$8)=""</formula>
    </cfRule>
  </conditionalFormatting>
  <conditionalFormatting sqref="D26">
    <cfRule type="expression" dxfId="191" priority="36">
      <formula>CELL("inhalt",D$8)=""</formula>
    </cfRule>
  </conditionalFormatting>
  <conditionalFormatting sqref="G13:G26">
    <cfRule type="expression" dxfId="190" priority="35">
      <formula>G$10="NB"</formula>
    </cfRule>
    <cfRule type="expression" dxfId="189" priority="55">
      <formula>OR(G$8="Sat",G$8="Sun")</formula>
    </cfRule>
  </conditionalFormatting>
  <conditionalFormatting sqref="H13:AM22 H24:AM25">
    <cfRule type="expression" dxfId="188" priority="33">
      <formula>WEEKDAY(H$8,2)&gt;5</formula>
    </cfRule>
  </conditionalFormatting>
  <conditionalFormatting sqref="H23:AM23">
    <cfRule type="expression" dxfId="187" priority="31">
      <formula>CELL("inhalt",H$8)=""</formula>
    </cfRule>
  </conditionalFormatting>
  <conditionalFormatting sqref="H23:AM23">
    <cfRule type="expression" dxfId="186" priority="30">
      <formula>CELL("inhalt",H$8)=""</formula>
    </cfRule>
  </conditionalFormatting>
  <conditionalFormatting sqref="H26:AM26">
    <cfRule type="expression" dxfId="185" priority="29">
      <formula>CELL("inhalt",H$8)=""</formula>
    </cfRule>
  </conditionalFormatting>
  <conditionalFormatting sqref="H26:AM26">
    <cfRule type="expression" dxfId="184" priority="28">
      <formula>CELL("inhalt",H$8)=""</formula>
    </cfRule>
  </conditionalFormatting>
  <conditionalFormatting sqref="H13:AM26">
    <cfRule type="expression" dxfId="183" priority="27">
      <formula>H$10="NB"</formula>
    </cfRule>
    <cfRule type="expression" dxfId="182" priority="34">
      <formula>OR(H$8="Sat",H$8="Sun")</formula>
    </cfRule>
  </conditionalFormatting>
  <conditionalFormatting sqref="G8">
    <cfRule type="expression" dxfId="181" priority="14">
      <formula>CELL("inhalt",G$8)=""</formula>
    </cfRule>
  </conditionalFormatting>
  <conditionalFormatting sqref="G8">
    <cfRule type="expression" dxfId="180" priority="12">
      <formula>OR(G$8="Sat",G$8="Sun")</formula>
    </cfRule>
    <cfRule type="expression" dxfId="179" priority="13">
      <formula>G$10="NB"</formula>
    </cfRule>
  </conditionalFormatting>
  <conditionalFormatting sqref="D8:F8">
    <cfRule type="expression" dxfId="178" priority="11">
      <formula>CELL("inhalt",D$8)=""</formula>
    </cfRule>
  </conditionalFormatting>
  <conditionalFormatting sqref="D8:F8">
    <cfRule type="expression" dxfId="177" priority="9">
      <formula>OR(D$8="Sat",D$8="Sun")</formula>
    </cfRule>
    <cfRule type="expression" dxfId="176" priority="10">
      <formula>D$10="NB"</formula>
    </cfRule>
  </conditionalFormatting>
  <conditionalFormatting sqref="G9:G10">
    <cfRule type="expression" dxfId="175" priority="25">
      <formula>CELL("inhalt",G$8)=""</formula>
    </cfRule>
  </conditionalFormatting>
  <conditionalFormatting sqref="G9:G10">
    <cfRule type="expression" dxfId="174" priority="24">
      <formula>G$10="NB"</formula>
    </cfRule>
    <cfRule type="expression" dxfId="173" priority="26">
      <formula>OR(G$8="Sat",G$8="Sun")</formula>
    </cfRule>
  </conditionalFormatting>
  <conditionalFormatting sqref="H9:AM10">
    <cfRule type="expression" dxfId="172" priority="22">
      <formula>CELL("inhalt",H$8)=""</formula>
    </cfRule>
  </conditionalFormatting>
  <conditionalFormatting sqref="H9:AM10">
    <cfRule type="expression" dxfId="171" priority="21">
      <formula>H$10="NB"</formula>
    </cfRule>
    <cfRule type="expression" dxfId="170" priority="23">
      <formula>OR(H$8="Sat",H$8="Sun")</formula>
    </cfRule>
  </conditionalFormatting>
  <conditionalFormatting sqref="H8:AM8">
    <cfRule type="expression" dxfId="169" priority="20">
      <formula>CELL("inhalt",H$8)=""</formula>
    </cfRule>
  </conditionalFormatting>
  <conditionalFormatting sqref="H8:AM8">
    <cfRule type="expression" dxfId="168" priority="18">
      <formula>OR(H$8="Sat",H$8="Sun")</formula>
    </cfRule>
    <cfRule type="expression" dxfId="167" priority="19">
      <formula>H$10="NB"</formula>
    </cfRule>
  </conditionalFormatting>
  <conditionalFormatting sqref="D9:F10">
    <cfRule type="expression" dxfId="166" priority="16">
      <formula>CELL("inhalt",D$8)=""</formula>
    </cfRule>
  </conditionalFormatting>
  <conditionalFormatting sqref="D9:F10">
    <cfRule type="expression" dxfId="165" priority="15">
      <formula>D$10="NB"</formula>
    </cfRule>
    <cfRule type="expression" dxfId="164" priority="17">
      <formula>OR(D$8="Sat",D$8="Sun")</formula>
    </cfRule>
  </conditionalFormatting>
  <conditionalFormatting sqref="E13:F22 E24:F25">
    <cfRule type="expression" dxfId="163" priority="6">
      <formula>CELL("inhalt",E$8)=""</formula>
    </cfRule>
  </conditionalFormatting>
  <conditionalFormatting sqref="E13:F22 E24:F25">
    <cfRule type="expression" dxfId="162" priority="7">
      <formula>WEEKDAY(E$8,2)&gt;5</formula>
    </cfRule>
  </conditionalFormatting>
  <conditionalFormatting sqref="E23:F23">
    <cfRule type="expression" dxfId="161" priority="5">
      <formula>CELL("inhalt",E$8)=""</formula>
    </cfRule>
  </conditionalFormatting>
  <conditionalFormatting sqref="E23:F23">
    <cfRule type="expression" dxfId="160" priority="4">
      <formula>CELL("inhalt",E$8)=""</formula>
    </cfRule>
  </conditionalFormatting>
  <conditionalFormatting sqref="E26:F26">
    <cfRule type="expression" dxfId="159" priority="3">
      <formula>CELL("inhalt",E$8)=""</formula>
    </cfRule>
  </conditionalFormatting>
  <conditionalFormatting sqref="E26:F26">
    <cfRule type="expression" dxfId="158" priority="2">
      <formula>CELL("inhalt",E$8)=""</formula>
    </cfRule>
  </conditionalFormatting>
  <conditionalFormatting sqref="E13:F26">
    <cfRule type="expression" dxfId="157" priority="1">
      <formula>E$10="NB"</formula>
    </cfRule>
    <cfRule type="expression" dxfId="156" priority="8">
      <formula>OR(E$8="Sat",E$8="Sun")</formula>
    </cfRule>
  </conditionalFormatting>
  <pageMargins left="0.7" right="0.7" top="0.78740157499999996" bottom="0.78740157499999996" header="0.3" footer="0.3"/>
  <pageSetup paperSize="9" scale="4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6</vt:i4>
      </vt:variant>
    </vt:vector>
  </HeadingPairs>
  <TitlesOfParts>
    <vt:vector size="20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Instructions</vt:lpstr>
      <vt:lpstr>December!Druckbereich</vt:lpstr>
      <vt:lpstr>July!Druckbereich</vt:lpstr>
      <vt:lpstr>November!Druckbereich</vt:lpstr>
      <vt:lpstr>October!Druckbereich</vt:lpstr>
      <vt:lpstr>September!Druckbereich</vt:lpstr>
      <vt:lpstr>Summary!Druckbereich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Müller</cp:lastModifiedBy>
  <cp:lastPrinted>2022-10-31T13:31:04Z</cp:lastPrinted>
  <dcterms:created xsi:type="dcterms:W3CDTF">2015-06-22T11:42:01Z</dcterms:created>
  <dcterms:modified xsi:type="dcterms:W3CDTF">2023-12-13T06:54:01Z</dcterms:modified>
</cp:coreProperties>
</file>